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ChristineRossi\Documents\LEADER 2023-2027\Allocations and Payments\"/>
    </mc:Choice>
  </mc:AlternateContent>
  <xr:revisionPtr revIDLastSave="0" documentId="13_ncr:1_{38DC8383-7CB4-4525-A6C3-DD6DE85F12C9}" xr6:coauthVersionLast="47" xr6:coauthVersionMax="47" xr10:uidLastSave="{00000000-0000-0000-0000-000000000000}"/>
  <bookViews>
    <workbookView xWindow="-120" yWindow="-120" windowWidth="29040" windowHeight="15720" xr2:uid="{00000000-000D-0000-FFFF-FFFF00000000}"/>
  </bookViews>
  <sheets>
    <sheet name="Targeted Call 1 outcome"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 i="6" l="1"/>
  <c r="Q44" i="6" s="1"/>
  <c r="Q41" i="6"/>
  <c r="P4" i="6"/>
  <c r="P6" i="6" s="1"/>
  <c r="Q6" i="6" s="1"/>
  <c r="Q40" i="6"/>
  <c r="Q38" i="6"/>
  <c r="Q9" i="6"/>
  <c r="Q7" i="6"/>
  <c r="P9" i="6"/>
  <c r="P19" i="6"/>
  <c r="P13" i="6"/>
  <c r="L9" i="6"/>
  <c r="M9" i="6"/>
  <c r="O16" i="6"/>
  <c r="O32" i="6"/>
  <c r="N41" i="6"/>
  <c r="N43" i="6" s="1"/>
  <c r="L43" i="6"/>
  <c r="M43" i="6"/>
  <c r="L40" i="6"/>
  <c r="M40" i="6"/>
  <c r="N38" i="6"/>
  <c r="N40" i="6" s="1"/>
  <c r="L37" i="6"/>
  <c r="M37" i="6"/>
  <c r="N35" i="6"/>
  <c r="N37" i="6" s="1"/>
  <c r="L32" i="6"/>
  <c r="M32" i="6"/>
  <c r="N30" i="6"/>
  <c r="N32" i="6" s="1"/>
  <c r="L28" i="6"/>
  <c r="M28" i="6"/>
  <c r="N26" i="6"/>
  <c r="N28" i="6" s="1"/>
  <c r="L24" i="6"/>
  <c r="M22" i="6"/>
  <c r="N22" i="6" s="1"/>
  <c r="N24" i="6" s="1"/>
  <c r="L19" i="6"/>
  <c r="M19" i="6"/>
  <c r="L16" i="6"/>
  <c r="N17" i="6"/>
  <c r="N19" i="6" s="1"/>
  <c r="M14" i="6"/>
  <c r="M16" i="6" s="1"/>
  <c r="L13" i="6"/>
  <c r="M11" i="6"/>
  <c r="N11" i="6" s="1"/>
  <c r="N13" i="6" s="1"/>
  <c r="O9" i="6"/>
  <c r="N7" i="6"/>
  <c r="N9" i="6" s="1"/>
  <c r="O6" i="6"/>
  <c r="L6" i="6"/>
  <c r="M4" i="6"/>
  <c r="M6" i="6" s="1"/>
  <c r="O13" i="6"/>
  <c r="O19" i="6"/>
  <c r="O43" i="6"/>
  <c r="O40" i="6"/>
  <c r="O37" i="6"/>
  <c r="O28" i="6"/>
  <c r="O24" i="6"/>
  <c r="Q4" i="6" l="1"/>
  <c r="P44" i="6"/>
  <c r="O44" i="6"/>
  <c r="M44" i="6"/>
  <c r="M24" i="6"/>
  <c r="N14" i="6"/>
  <c r="M13" i="6"/>
  <c r="N4" i="6"/>
  <c r="N6" i="6" l="1"/>
  <c r="N16" i="6"/>
  <c r="N44" i="6"/>
</calcChain>
</file>

<file path=xl/sharedStrings.xml><?xml version="1.0" encoding="utf-8"?>
<sst xmlns="http://schemas.openxmlformats.org/spreadsheetml/2006/main" count="115" uniqueCount="80">
  <si>
    <t>Theme1 : Economic Development &amp; Job Creation</t>
  </si>
  <si>
    <t>Sub-theme 1a The Green Economy</t>
  </si>
  <si>
    <t>Sub-theme 1c Rural Tourism &amp; Recreation</t>
  </si>
  <si>
    <t>Theme 2 : Rural Infrastructure &amp; Social Inclusion</t>
  </si>
  <si>
    <t>Sub-theme 2b Accessible Services</t>
  </si>
  <si>
    <t>€</t>
  </si>
  <si>
    <t>Local Objective</t>
  </si>
  <si>
    <t>Totals</t>
  </si>
  <si>
    <t>Overall LEADER 2023-2027 LDS Budget</t>
  </si>
  <si>
    <t>Total under strategic action</t>
  </si>
  <si>
    <t>Strategic Action</t>
  </si>
  <si>
    <t>Projects not approved</t>
  </si>
  <si>
    <t>Appeals</t>
  </si>
  <si>
    <t>Projects declined by Promoter</t>
  </si>
  <si>
    <t>Final approved projects</t>
  </si>
  <si>
    <t>Targeted Call 1</t>
  </si>
  <si>
    <t>Projects Approved</t>
  </si>
  <si>
    <t>Unsuccessful appeals</t>
  </si>
  <si>
    <t>TBC</t>
  </si>
  <si>
    <t>Sub-theme 2d Rural Youth</t>
  </si>
  <si>
    <t>Eligible EOI's Received</t>
  </si>
  <si>
    <t>Ineligible EOI's Received</t>
  </si>
  <si>
    <t>Targeted Call 2</t>
  </si>
  <si>
    <t>10 but 1 did not follow correct procurement = 9</t>
  </si>
  <si>
    <t>Targeted Call 3</t>
  </si>
  <si>
    <t>Projects Recommended/Approved</t>
  </si>
  <si>
    <t>Projects not recommended/approved</t>
  </si>
  <si>
    <t>Funds remaining</t>
  </si>
  <si>
    <t>Funds proposed for moving</t>
  </si>
  <si>
    <t>Funds available after movement</t>
  </si>
  <si>
    <t>LDS Target</t>
  </si>
  <si>
    <t>Applications received</t>
  </si>
  <si>
    <t>7 projects</t>
  </si>
  <si>
    <t>4-6 projects</t>
  </si>
  <si>
    <t>8 projects</t>
  </si>
  <si>
    <t>6 projects</t>
  </si>
  <si>
    <t>4 projects</t>
  </si>
  <si>
    <t>8-10 training initiatives</t>
  </si>
  <si>
    <t>5 projects</t>
  </si>
  <si>
    <t>3 projects</t>
  </si>
  <si>
    <t>2 projects</t>
  </si>
  <si>
    <t>Three targeted calls = Seven (7) approved projects and two (2) recommended projects for approval on 11/12/2025</t>
  </si>
  <si>
    <t xml:space="preserve">Three targeted calls = Five (5) projects approved </t>
  </si>
  <si>
    <t>Three targeted calls = Two (2) projects approved</t>
  </si>
  <si>
    <t>Three targeted calls = Four (4) projects approved</t>
  </si>
  <si>
    <t>Three targeted calls = Two (2) projects approved for seven (7) community groups</t>
  </si>
  <si>
    <t>Three targeted calls = No applications</t>
  </si>
  <si>
    <t>Three targeted calls = One (1) project recommended by Evaluation Committee for approval on 11/12/2025</t>
  </si>
  <si>
    <t>Three targeted calls =  No applications received.</t>
  </si>
  <si>
    <t>Motivation</t>
  </si>
  <si>
    <t>Although the LDS target has been reached, SA 1.1 has consistently attracted applications and more projects are in the project pipeline.</t>
  </si>
  <si>
    <t>Seven voluntary groups have benefitted from this funding which has been managed as in-house projects. It is envisaged that more groups will avail of the funding and therefore only a nominal amount is proposed for reallocation.</t>
  </si>
  <si>
    <t>Successful appeals</t>
  </si>
  <si>
    <t>Funds reallocated to</t>
  </si>
  <si>
    <t>Theme 3 : Sustainable Development of Rural Environment &amp; Climate Change Mitigation</t>
  </si>
  <si>
    <t>Sub-theme 3a Sustainable Development of the Rural Environment</t>
  </si>
  <si>
    <t>Three targeted calls = No applications received.</t>
  </si>
  <si>
    <t>Three targeted calls = One (1) project recommended by Evaluation Committee for approval on 11/12/2025.</t>
  </si>
  <si>
    <t>The budget under this item was depleted after the 1st targeted call. In spite of this EOIs were received for projects under this strategic action for targeted calls 2 and 3 which showed a demand for additional funding. The targeted number of projects has been achieved but there is potential for more projects and it is proposed that funding be allocated to it.</t>
  </si>
  <si>
    <t>A nominal amount is proposed for reallocation. Over three targeted calls, five applications were received. A healthy budget remains which will be adequate to support more projects.</t>
  </si>
  <si>
    <t>A nominal amount is proposed for reallocation. Over three targeted calls, two applications were received. A healthy budget remains which will be adequate to support more projects. There has been some challenges for interested promoters around planning permission.</t>
  </si>
  <si>
    <t xml:space="preserve">Although there has been no applications for this Strategic Action under the three targeted calls, it is proposed that we maintain this budget for the next call in Jan 2026. </t>
  </si>
  <si>
    <t>The LDS envisaged the funding of three projects. Two projects have already been delivered and a third project is likely. Since the maximum allocation per project is €200,000 it is proposed to reallocate the additional funding.</t>
  </si>
  <si>
    <t xml:space="preserve">Although two projects were received under the 3rd targeted call only one project was recommended by the Evaluation Committee. The proposed reallocation of funding will still leave adequate funds for two large biodiversity projects. The additional funding available for biodiversity from other easier accessible grants impacts on this strategic action. </t>
  </si>
  <si>
    <t>To date no projects have been received for this strategic action. It is proposed to re-allocate part of this funding. The funding still available will be adequate to cover 1 to 2 projects. This item is competing with the Community Climate Action Programme 2025 currently open for applications.</t>
  </si>
  <si>
    <t>To date two communities have expressed an interest in this funding but no applications have been submitted under the three targeted calls. The funds remaining should still be adequate to fund four projects.</t>
  </si>
  <si>
    <t>A nominal amount is proposed for reallocation. Over three targeted calls, two applications were received under the 3rd call of which only one is being recommended for funding. It is expected that the project not recommended will submit an appeal. Even if the funding is allocated post-appeal a healthy budget remains which will be adequate to support more projects.</t>
  </si>
  <si>
    <t>Funding allocated to date (including recommended projects from Targeted Call 3)</t>
  </si>
  <si>
    <r>
      <rPr>
        <b/>
        <u/>
        <sz val="12"/>
        <color theme="1"/>
        <rFont val="Calibri"/>
        <family val="2"/>
        <scheme val="minor"/>
      </rPr>
      <t>Strategic Action</t>
    </r>
    <r>
      <rPr>
        <b/>
        <sz val="12"/>
        <color theme="1"/>
        <rFont val="Calibri"/>
        <family val="2"/>
        <scheme val="minor"/>
      </rPr>
      <t>: Facilitation Support &amp; Capacity Building for New/Established Voluntary Groups</t>
    </r>
  </si>
  <si>
    <r>
      <rPr>
        <b/>
        <u/>
        <sz val="12"/>
        <color theme="1"/>
        <rFont val="Calibri"/>
        <family val="2"/>
        <scheme val="minor"/>
      </rPr>
      <t>Strategic Action</t>
    </r>
    <r>
      <rPr>
        <b/>
        <sz val="12"/>
        <color theme="1"/>
        <rFont val="Calibri"/>
        <family val="2"/>
        <scheme val="minor"/>
      </rPr>
      <t>: Culture &amp; Heritage Product Development</t>
    </r>
  </si>
  <si>
    <r>
      <rPr>
        <b/>
        <u/>
        <sz val="12"/>
        <color theme="1"/>
        <rFont val="Calibri"/>
        <family val="2"/>
        <scheme val="minor"/>
      </rPr>
      <t>Strategic Action</t>
    </r>
    <r>
      <rPr>
        <b/>
        <sz val="12"/>
        <color theme="1"/>
        <rFont val="Calibri"/>
        <family val="2"/>
        <scheme val="minor"/>
      </rPr>
      <t>: Community Hostels RV Parks &amp; Glamping/Camping</t>
    </r>
  </si>
  <si>
    <r>
      <rPr>
        <b/>
        <u/>
        <sz val="12"/>
        <color theme="1"/>
        <rFont val="Calibri"/>
        <family val="2"/>
        <scheme val="minor"/>
      </rPr>
      <t>Strategic Action</t>
    </r>
    <r>
      <rPr>
        <b/>
        <sz val="12"/>
        <color theme="1"/>
        <rFont val="Calibri"/>
        <family val="2"/>
        <scheme val="minor"/>
      </rPr>
      <t>: Support &amp; Develop Activity Tourism Products</t>
    </r>
  </si>
  <si>
    <r>
      <rPr>
        <b/>
        <u/>
        <sz val="12"/>
        <color theme="1"/>
        <rFont val="Calibri"/>
        <family val="2"/>
        <scheme val="minor"/>
      </rPr>
      <t>Strategic Action</t>
    </r>
    <r>
      <rPr>
        <b/>
        <sz val="12"/>
        <color theme="1"/>
        <rFont val="Calibri"/>
        <family val="2"/>
        <scheme val="minor"/>
      </rPr>
      <t>: Repurposing Farm &amp; Industrial Buildings into Niche Visitor Accommodation</t>
    </r>
  </si>
  <si>
    <r>
      <rPr>
        <b/>
        <u/>
        <sz val="12"/>
        <color theme="1"/>
        <rFont val="Calibri"/>
        <family val="2"/>
        <scheme val="minor"/>
      </rPr>
      <t>Strategic Action</t>
    </r>
    <r>
      <rPr>
        <b/>
        <sz val="12"/>
        <color theme="1"/>
        <rFont val="Calibri"/>
        <family val="2"/>
        <scheme val="minor"/>
      </rPr>
      <t xml:space="preserve">: Capital Investment in Existing &amp; Start-up Technology </t>
    </r>
  </si>
  <si>
    <r>
      <rPr>
        <b/>
        <u/>
        <sz val="12"/>
        <color theme="1"/>
        <rFont val="Calibri"/>
        <family val="2"/>
        <scheme val="minor"/>
      </rPr>
      <t>Strategic Action</t>
    </r>
    <r>
      <rPr>
        <b/>
        <sz val="12"/>
        <color theme="1"/>
        <rFont val="Calibri"/>
        <family val="2"/>
        <scheme val="minor"/>
      </rPr>
      <t>: Support for Rural Youth Facilities to Encourage Participation &amp; Social Interaction</t>
    </r>
  </si>
  <si>
    <r>
      <rPr>
        <b/>
        <u/>
        <sz val="12"/>
        <color theme="1"/>
        <rFont val="Calibri"/>
        <family val="2"/>
        <scheme val="minor"/>
      </rPr>
      <t>Strategic Action</t>
    </r>
    <r>
      <rPr>
        <b/>
        <sz val="12"/>
        <color theme="1"/>
        <rFont val="Calibri"/>
        <family val="2"/>
        <scheme val="minor"/>
      </rPr>
      <t>: Investment in 3 Outdoor Activity Facilities</t>
    </r>
  </si>
  <si>
    <r>
      <rPr>
        <b/>
        <u/>
        <sz val="11"/>
        <color theme="1"/>
        <rFont val="Calibri"/>
        <family val="2"/>
        <scheme val="minor"/>
      </rPr>
      <t xml:space="preserve">Strategic Action: </t>
    </r>
    <r>
      <rPr>
        <b/>
        <sz val="11"/>
        <color theme="1"/>
        <rFont val="Calibri"/>
        <family val="2"/>
        <scheme val="minor"/>
      </rPr>
      <t>Support of Exemplar Projects in Biodiversity</t>
    </r>
  </si>
  <si>
    <r>
      <rPr>
        <b/>
        <u/>
        <sz val="11"/>
        <color theme="1"/>
        <rFont val="Calibri"/>
        <family val="2"/>
        <scheme val="minor"/>
      </rPr>
      <t xml:space="preserve">Strategic Action: </t>
    </r>
    <r>
      <rPr>
        <b/>
        <sz val="11"/>
        <color theme="1"/>
        <rFont val="Calibri"/>
        <family val="2"/>
        <scheme val="minor"/>
      </rPr>
      <t>Development of Renewable Energy</t>
    </r>
  </si>
  <si>
    <r>
      <rPr>
        <b/>
        <u/>
        <sz val="11"/>
        <color theme="1"/>
        <rFont val="Calibri"/>
        <family val="2"/>
        <scheme val="minor"/>
      </rPr>
      <t xml:space="preserve">Strategic Action: </t>
    </r>
    <r>
      <rPr>
        <b/>
        <sz val="11"/>
        <color theme="1"/>
        <rFont val="Calibri"/>
        <family val="2"/>
        <scheme val="minor"/>
      </rPr>
      <t>Installation of Smart Electronic Management Systems into Community Owned Facilities</t>
    </r>
  </si>
  <si>
    <t>2023-2027 LEADER Programme: First Proposal to Move Funds - 26/11/2025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</si>
</sst>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b/>
      <sz val="12"/>
      <color theme="1"/>
      <name val="Calibri"/>
      <family val="2"/>
      <scheme val="minor"/>
    </font>
    <font>
      <sz val="12"/>
      <color theme="1"/>
      <name val="Calibri"/>
      <family val="2"/>
      <scheme val="minor"/>
    </font>
    <font>
      <b/>
      <u/>
      <sz val="12"/>
      <color theme="1"/>
      <name val="Calibri"/>
      <family val="2"/>
      <scheme val="minor"/>
    </font>
    <font>
      <b/>
      <sz val="12"/>
      <name val="Calibri"/>
      <family val="2"/>
      <scheme val="minor"/>
    </font>
    <font>
      <b/>
      <u/>
      <sz val="12"/>
      <name val="Calibri"/>
      <family val="2"/>
      <scheme val="minor"/>
    </font>
    <font>
      <u/>
      <sz val="12"/>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119">
    <xf numFmtId="0" fontId="0" fillId="0" borderId="0" xfId="0"/>
    <xf numFmtId="43" fontId="0" fillId="0" borderId="0" xfId="1" applyFont="1"/>
    <xf numFmtId="0" fontId="0" fillId="0" borderId="1" xfId="0" applyBorder="1"/>
    <xf numFmtId="43" fontId="2" fillId="0" borderId="1" xfId="1" applyFont="1" applyBorder="1" applyAlignment="1">
      <alignment horizontal="center"/>
    </xf>
    <xf numFmtId="43" fontId="0" fillId="0" borderId="1" xfId="1" applyFont="1" applyBorder="1"/>
    <xf numFmtId="4" fontId="0" fillId="0" borderId="1" xfId="0" applyNumberFormat="1" applyBorder="1"/>
    <xf numFmtId="4" fontId="0" fillId="0" borderId="9" xfId="0" applyNumberFormat="1" applyBorder="1"/>
    <xf numFmtId="43" fontId="0" fillId="0" borderId="9" xfId="1" applyFont="1" applyBorder="1"/>
    <xf numFmtId="4" fontId="0" fillId="0" borderId="8" xfId="0" applyNumberFormat="1" applyBorder="1"/>
    <xf numFmtId="43" fontId="0" fillId="0" borderId="8" xfId="1" applyFont="1" applyBorder="1"/>
    <xf numFmtId="0" fontId="6" fillId="0" borderId="1" xfId="0" applyFont="1" applyBorder="1" applyAlignment="1">
      <alignment wrapText="1"/>
    </xf>
    <xf numFmtId="0" fontId="0" fillId="0" borderId="0" xfId="0" applyAlignment="1">
      <alignment wrapText="1"/>
    </xf>
    <xf numFmtId="0" fontId="0" fillId="0" borderId="6" xfId="0" applyBorder="1"/>
    <xf numFmtId="0" fontId="0" fillId="0" borderId="1" xfId="0" applyBorder="1" applyAlignment="1">
      <alignment wrapText="1"/>
    </xf>
    <xf numFmtId="0" fontId="2" fillId="0" borderId="1" xfId="0" applyFont="1" applyBorder="1" applyAlignment="1">
      <alignment wrapText="1"/>
    </xf>
    <xf numFmtId="0" fontId="0" fillId="0" borderId="1" xfId="0" applyBorder="1" applyAlignment="1">
      <alignment horizontal="center"/>
    </xf>
    <xf numFmtId="0" fontId="9" fillId="2" borderId="6" xfId="0" applyFont="1" applyFill="1" applyBorder="1" applyAlignment="1">
      <alignment wrapText="1"/>
    </xf>
    <xf numFmtId="0" fontId="6" fillId="2" borderId="1" xfId="0" applyFont="1" applyFill="1" applyBorder="1" applyAlignment="1">
      <alignment wrapText="1"/>
    </xf>
    <xf numFmtId="4" fontId="5" fillId="0" borderId="7" xfId="0" applyNumberFormat="1" applyFont="1" applyBorder="1"/>
    <xf numFmtId="43" fontId="5" fillId="0" borderId="7" xfId="1" applyFont="1" applyBorder="1"/>
    <xf numFmtId="4" fontId="5" fillId="0" borderId="4" xfId="0" applyNumberFormat="1" applyFont="1" applyBorder="1"/>
    <xf numFmtId="4" fontId="0" fillId="0" borderId="17" xfId="0" applyNumberFormat="1" applyBorder="1"/>
    <xf numFmtId="0" fontId="6" fillId="0" borderId="1" xfId="0" applyFont="1" applyBorder="1" applyAlignment="1">
      <alignment horizontal="center"/>
    </xf>
    <xf numFmtId="0" fontId="2" fillId="0" borderId="17" xfId="0" applyFont="1" applyBorder="1" applyAlignment="1">
      <alignment wrapText="1"/>
    </xf>
    <xf numFmtId="0" fontId="2" fillId="0" borderId="1" xfId="0" applyFont="1" applyBorder="1" applyAlignment="1">
      <alignment horizontal="center"/>
    </xf>
    <xf numFmtId="0" fontId="2" fillId="0" borderId="0" xfId="0" applyFont="1" applyAlignment="1">
      <alignment horizontal="center"/>
    </xf>
    <xf numFmtId="4" fontId="2" fillId="2" borderId="12" xfId="0" applyNumberFormat="1" applyFont="1" applyFill="1" applyBorder="1"/>
    <xf numFmtId="43" fontId="2" fillId="2" borderId="12" xfId="1" applyFont="1" applyFill="1" applyBorder="1"/>
    <xf numFmtId="4" fontId="2" fillId="2" borderId="11" xfId="0" applyNumberFormat="1" applyFont="1" applyFill="1" applyBorder="1"/>
    <xf numFmtId="4" fontId="5" fillId="2" borderId="12" xfId="0" applyNumberFormat="1" applyFont="1" applyFill="1" applyBorder="1"/>
    <xf numFmtId="43" fontId="5" fillId="2" borderId="12" xfId="1" applyFont="1" applyFill="1" applyBorder="1"/>
    <xf numFmtId="4" fontId="5" fillId="2" borderId="11" xfId="0" applyNumberFormat="1" applyFont="1" applyFill="1" applyBorder="1"/>
    <xf numFmtId="4" fontId="2" fillId="2" borderId="12" xfId="1" applyNumberFormat="1" applyFont="1" applyFill="1" applyBorder="1"/>
    <xf numFmtId="0" fontId="2" fillId="0" borderId="1" xfId="0" applyFont="1" applyBorder="1" applyAlignment="1">
      <alignment horizontal="center" wrapText="1"/>
    </xf>
    <xf numFmtId="0" fontId="6" fillId="0" borderId="8" xfId="0" applyFont="1" applyBorder="1" applyAlignment="1">
      <alignment wrapText="1"/>
    </xf>
    <xf numFmtId="0" fontId="6" fillId="0" borderId="6" xfId="0" applyFont="1" applyBorder="1" applyAlignment="1">
      <alignment horizontal="center"/>
    </xf>
    <xf numFmtId="0" fontId="6" fillId="2" borderId="1" xfId="0" applyFont="1" applyFill="1" applyBorder="1" applyAlignment="1">
      <alignment horizontal="center" wrapText="1"/>
    </xf>
    <xf numFmtId="43" fontId="6" fillId="2" borderId="1" xfId="1" applyFont="1" applyFill="1" applyBorder="1" applyAlignment="1">
      <alignment wrapText="1"/>
    </xf>
    <xf numFmtId="0" fontId="9" fillId="2" borderId="1" xfId="0" applyFont="1" applyFill="1" applyBorder="1" applyAlignment="1">
      <alignment wrapText="1"/>
    </xf>
    <xf numFmtId="0" fontId="6" fillId="0" borderId="8" xfId="0" applyFont="1" applyBorder="1" applyAlignment="1">
      <alignment horizontal="center"/>
    </xf>
    <xf numFmtId="4" fontId="4" fillId="2" borderId="12" xfId="0" applyNumberFormat="1" applyFont="1" applyFill="1" applyBorder="1"/>
    <xf numFmtId="0" fontId="5" fillId="2" borderId="15" xfId="0" applyFont="1" applyFill="1" applyBorder="1" applyAlignment="1">
      <alignment wrapText="1"/>
    </xf>
    <xf numFmtId="0" fontId="2" fillId="0" borderId="8" xfId="0" applyFont="1" applyBorder="1" applyAlignment="1">
      <alignment wrapText="1"/>
    </xf>
    <xf numFmtId="0" fontId="2" fillId="2" borderId="12" xfId="0" applyFont="1" applyFill="1" applyBorder="1" applyAlignment="1">
      <alignment wrapText="1"/>
    </xf>
    <xf numFmtId="0" fontId="2" fillId="2" borderId="15" xfId="0" applyFont="1" applyFill="1" applyBorder="1" applyAlignment="1">
      <alignment wrapText="1"/>
    </xf>
    <xf numFmtId="4" fontId="3" fillId="0" borderId="9" xfId="0" applyNumberFormat="1" applyFont="1" applyBorder="1"/>
    <xf numFmtId="4" fontId="3" fillId="0" borderId="1" xfId="0" applyNumberFormat="1" applyFont="1" applyBorder="1"/>
    <xf numFmtId="0" fontId="6" fillId="0" borderId="5" xfId="0" applyFont="1" applyBorder="1" applyAlignment="1">
      <alignment horizontal="center"/>
    </xf>
    <xf numFmtId="0" fontId="2" fillId="2" borderId="1" xfId="0" applyFont="1" applyFill="1" applyBorder="1" applyAlignment="1">
      <alignment wrapText="1"/>
    </xf>
    <xf numFmtId="0" fontId="0" fillId="0" borderId="0" xfId="0" applyAlignment="1">
      <alignment horizontal="center"/>
    </xf>
    <xf numFmtId="0" fontId="0" fillId="0" borderId="9" xfId="0" applyBorder="1" applyAlignment="1">
      <alignment horizontal="center"/>
    </xf>
    <xf numFmtId="0" fontId="2" fillId="0" borderId="8" xfId="0" applyFont="1" applyBorder="1" applyAlignment="1">
      <alignment horizontal="center"/>
    </xf>
    <xf numFmtId="0" fontId="0" fillId="0" borderId="1" xfId="0" applyBorder="1" applyAlignment="1">
      <alignment horizontal="center" wrapText="1"/>
    </xf>
    <xf numFmtId="0" fontId="2" fillId="0" borderId="0" xfId="0" applyFont="1" applyAlignment="1">
      <alignment horizontal="center" wrapText="1"/>
    </xf>
    <xf numFmtId="17" fontId="2" fillId="0" borderId="0" xfId="0" applyNumberFormat="1" applyFont="1" applyAlignment="1">
      <alignment wrapText="1"/>
    </xf>
    <xf numFmtId="0" fontId="2" fillId="0" borderId="0" xfId="0" applyFont="1" applyAlignment="1">
      <alignment wrapText="1"/>
    </xf>
    <xf numFmtId="0" fontId="2" fillId="2" borderId="1" xfId="0" applyFont="1" applyFill="1" applyBorder="1" applyAlignment="1">
      <alignment horizontal="center" wrapText="1"/>
    </xf>
    <xf numFmtId="17" fontId="2" fillId="2" borderId="17" xfId="0" applyNumberFormat="1" applyFont="1" applyFill="1" applyBorder="1" applyAlignment="1">
      <alignment wrapText="1"/>
    </xf>
    <xf numFmtId="17" fontId="2" fillId="2" borderId="1" xfId="0" applyNumberFormat="1" applyFont="1" applyFill="1" applyBorder="1" applyAlignment="1">
      <alignment wrapText="1"/>
    </xf>
    <xf numFmtId="0" fontId="0" fillId="2" borderId="1" xfId="0" applyFill="1" applyBorder="1" applyAlignment="1">
      <alignment wrapText="1"/>
    </xf>
    <xf numFmtId="17" fontId="2" fillId="2" borderId="1" xfId="0" applyNumberFormat="1" applyFont="1" applyFill="1" applyBorder="1" applyAlignment="1">
      <alignment horizontal="center" wrapText="1"/>
    </xf>
    <xf numFmtId="17" fontId="0" fillId="2" borderId="1" xfId="0" applyNumberFormat="1" applyFill="1" applyBorder="1" applyAlignment="1">
      <alignment wrapText="1"/>
    </xf>
    <xf numFmtId="0" fontId="2" fillId="2" borderId="11" xfId="0" applyFont="1" applyFill="1" applyBorder="1" applyAlignment="1">
      <alignment wrapText="1"/>
    </xf>
    <xf numFmtId="0" fontId="5" fillId="2" borderId="11" xfId="0" applyFont="1" applyFill="1" applyBorder="1" applyAlignment="1">
      <alignment wrapText="1"/>
    </xf>
    <xf numFmtId="0" fontId="2" fillId="0" borderId="4" xfId="0" applyFont="1" applyBorder="1" applyAlignment="1">
      <alignment wrapText="1"/>
    </xf>
    <xf numFmtId="0" fontId="2" fillId="0" borderId="9" xfId="0" applyFont="1" applyBorder="1" applyAlignment="1">
      <alignment wrapText="1"/>
    </xf>
    <xf numFmtId="0" fontId="8" fillId="0" borderId="4" xfId="0" applyFont="1" applyBorder="1" applyAlignment="1">
      <alignment wrapText="1"/>
    </xf>
    <xf numFmtId="0" fontId="2" fillId="0" borderId="0" xfId="0" applyFont="1"/>
    <xf numFmtId="0" fontId="5" fillId="2" borderId="19" xfId="0" applyFont="1" applyFill="1" applyBorder="1" applyAlignment="1">
      <alignment wrapText="1"/>
    </xf>
    <xf numFmtId="4" fontId="5" fillId="2" borderId="19" xfId="0" applyNumberFormat="1" applyFont="1" applyFill="1" applyBorder="1"/>
    <xf numFmtId="4" fontId="3" fillId="0" borderId="6" xfId="0" applyNumberFormat="1" applyFont="1" applyBorder="1"/>
    <xf numFmtId="4" fontId="3" fillId="0" borderId="5" xfId="0" applyNumberFormat="1" applyFont="1" applyBorder="1"/>
    <xf numFmtId="4" fontId="4" fillId="2" borderId="16" xfId="0" applyNumberFormat="1" applyFont="1" applyFill="1" applyBorder="1"/>
    <xf numFmtId="43" fontId="2" fillId="0" borderId="6" xfId="1" applyFont="1" applyBorder="1" applyAlignment="1">
      <alignment horizontal="center"/>
    </xf>
    <xf numFmtId="4" fontId="4" fillId="0" borderId="3" xfId="0" applyNumberFormat="1" applyFont="1" applyBorder="1"/>
    <xf numFmtId="4" fontId="3" fillId="0" borderId="2" xfId="0" applyNumberFormat="1" applyFont="1" applyBorder="1"/>
    <xf numFmtId="4" fontId="4" fillId="3" borderId="16" xfId="1" applyNumberFormat="1" applyFont="1" applyFill="1" applyBorder="1"/>
    <xf numFmtId="4" fontId="0" fillId="0" borderId="0" xfId="0" applyNumberFormat="1"/>
    <xf numFmtId="4" fontId="4" fillId="0" borderId="8" xfId="0" applyNumberFormat="1" applyFont="1" applyBorder="1"/>
    <xf numFmtId="0" fontId="3" fillId="2" borderId="5" xfId="0" applyFont="1" applyFill="1" applyBorder="1" applyAlignment="1">
      <alignment wrapText="1"/>
    </xf>
    <xf numFmtId="0" fontId="2" fillId="2" borderId="6" xfId="1" applyNumberFormat="1" applyFont="1" applyFill="1" applyBorder="1" applyAlignment="1">
      <alignment horizontal="center" wrapText="1"/>
    </xf>
    <xf numFmtId="0" fontId="0" fillId="2" borderId="6" xfId="0" applyFill="1" applyBorder="1" applyAlignment="1">
      <alignment wrapText="1"/>
    </xf>
    <xf numFmtId="0" fontId="3" fillId="2" borderId="6" xfId="0" applyFont="1" applyFill="1" applyBorder="1" applyAlignment="1">
      <alignment wrapText="1"/>
    </xf>
    <xf numFmtId="0" fontId="4" fillId="2" borderId="16" xfId="0" applyFont="1" applyFill="1" applyBorder="1" applyAlignment="1">
      <alignment wrapText="1"/>
    </xf>
    <xf numFmtId="0" fontId="3" fillId="2" borderId="9" xfId="0" applyFont="1" applyFill="1" applyBorder="1" applyAlignment="1">
      <alignment wrapText="1"/>
    </xf>
    <xf numFmtId="0" fontId="4" fillId="2" borderId="13" xfId="0" applyFont="1" applyFill="1" applyBorder="1" applyAlignment="1">
      <alignment wrapText="1"/>
    </xf>
    <xf numFmtId="0" fontId="3" fillId="2" borderId="1" xfId="0" applyFont="1" applyFill="1" applyBorder="1" applyAlignment="1">
      <alignment wrapText="1"/>
    </xf>
    <xf numFmtId="0" fontId="4" fillId="2" borderId="8" xfId="0" applyFont="1" applyFill="1" applyBorder="1" applyAlignment="1">
      <alignment wrapText="1"/>
    </xf>
    <xf numFmtId="0" fontId="3" fillId="2" borderId="2" xfId="0" applyFont="1" applyFill="1" applyBorder="1" applyAlignment="1">
      <alignment wrapText="1"/>
    </xf>
    <xf numFmtId="0" fontId="4" fillId="2" borderId="16" xfId="1" applyNumberFormat="1" applyFont="1" applyFill="1" applyBorder="1" applyAlignment="1">
      <alignment wrapText="1"/>
    </xf>
    <xf numFmtId="0" fontId="5" fillId="2" borderId="10" xfId="0" applyFont="1" applyFill="1" applyBorder="1" applyAlignment="1">
      <alignment wrapText="1"/>
    </xf>
    <xf numFmtId="0" fontId="5" fillId="2" borderId="12" xfId="0" applyFont="1" applyFill="1" applyBorder="1" applyAlignment="1">
      <alignment wrapText="1"/>
    </xf>
    <xf numFmtId="0" fontId="10" fillId="0" borderId="8" xfId="0" applyFont="1" applyBorder="1" applyAlignment="1">
      <alignment wrapText="1"/>
    </xf>
    <xf numFmtId="0" fontId="11" fillId="0" borderId="8" xfId="0" applyFont="1" applyBorder="1" applyAlignment="1">
      <alignment wrapText="1"/>
    </xf>
    <xf numFmtId="0" fontId="0" fillId="0" borderId="9" xfId="0" applyBorder="1" applyAlignment="1">
      <alignment wrapText="1"/>
    </xf>
    <xf numFmtId="0" fontId="7" fillId="0" borderId="1" xfId="0" applyFont="1" applyBorder="1" applyAlignment="1">
      <alignment wrapText="1"/>
    </xf>
    <xf numFmtId="0" fontId="0" fillId="0" borderId="1" xfId="0" applyBorder="1" applyAlignment="1">
      <alignment wrapText="1"/>
    </xf>
    <xf numFmtId="0" fontId="2" fillId="2" borderId="10" xfId="0" applyFont="1" applyFill="1" applyBorder="1" applyAlignment="1">
      <alignment wrapText="1"/>
    </xf>
    <xf numFmtId="0" fontId="2" fillId="2" borderId="12" xfId="0" applyFont="1" applyFill="1" applyBorder="1" applyAlignment="1">
      <alignment wrapText="1"/>
    </xf>
    <xf numFmtId="0" fontId="5" fillId="2" borderId="18" xfId="0" applyFont="1" applyFill="1" applyBorder="1" applyAlignment="1">
      <alignment wrapText="1"/>
    </xf>
    <xf numFmtId="0" fontId="5" fillId="2" borderId="19" xfId="0" applyFont="1" applyFill="1" applyBorder="1" applyAlignment="1">
      <alignment wrapText="1"/>
    </xf>
    <xf numFmtId="0" fontId="6" fillId="2" borderId="1" xfId="0" applyFont="1" applyFill="1" applyBorder="1" applyAlignment="1">
      <alignment wrapText="1"/>
    </xf>
    <xf numFmtId="0" fontId="2" fillId="2" borderId="1" xfId="0" applyFont="1" applyFill="1" applyBorder="1" applyAlignment="1">
      <alignment wrapText="1"/>
    </xf>
    <xf numFmtId="0" fontId="6" fillId="0" borderId="8" xfId="0" applyFont="1" applyBorder="1" applyAlignment="1">
      <alignment wrapText="1"/>
    </xf>
    <xf numFmtId="0" fontId="0" fillId="0" borderId="8" xfId="0" applyBorder="1" applyAlignment="1">
      <alignment wrapText="1"/>
    </xf>
    <xf numFmtId="0" fontId="8" fillId="0" borderId="1" xfId="0" applyFont="1" applyBorder="1" applyAlignment="1">
      <alignment wrapText="1"/>
    </xf>
    <xf numFmtId="0" fontId="6" fillId="0" borderId="1" xfId="0" applyFont="1" applyBorder="1" applyAlignment="1">
      <alignment wrapText="1"/>
    </xf>
    <xf numFmtId="0" fontId="2" fillId="2" borderId="14" xfId="0" applyFont="1" applyFill="1" applyBorder="1" applyAlignment="1">
      <alignment wrapText="1"/>
    </xf>
    <xf numFmtId="0" fontId="2" fillId="2" borderId="15" xfId="0" applyFont="1" applyFill="1" applyBorder="1" applyAlignment="1">
      <alignment wrapText="1"/>
    </xf>
    <xf numFmtId="0" fontId="0" fillId="2" borderId="12" xfId="0" applyFill="1" applyBorder="1" applyAlignment="1">
      <alignment wrapText="1"/>
    </xf>
    <xf numFmtId="0" fontId="0" fillId="2" borderId="15" xfId="0" applyFill="1" applyBorder="1" applyAlignment="1">
      <alignment wrapText="1"/>
    </xf>
    <xf numFmtId="0" fontId="0" fillId="2" borderId="11" xfId="0" applyFill="1" applyBorder="1" applyAlignment="1">
      <alignment wrapText="1"/>
    </xf>
    <xf numFmtId="0" fontId="8" fillId="0" borderId="0" xfId="0" applyFont="1" applyAlignment="1">
      <alignment wrapText="1"/>
    </xf>
    <xf numFmtId="0" fontId="0" fillId="0" borderId="0" xfId="0" applyAlignment="1">
      <alignment wrapText="1"/>
    </xf>
    <xf numFmtId="0" fontId="0" fillId="0" borderId="4" xfId="0" applyBorder="1" applyAlignment="1">
      <alignment wrapText="1"/>
    </xf>
    <xf numFmtId="0" fontId="2" fillId="0" borderId="8" xfId="0" applyFont="1" applyBorder="1" applyAlignment="1">
      <alignment wrapText="1"/>
    </xf>
    <xf numFmtId="0" fontId="2" fillId="0" borderId="1" xfId="0" applyFont="1" applyBorder="1" applyAlignment="1">
      <alignment wrapText="1"/>
    </xf>
    <xf numFmtId="0" fontId="5" fillId="2" borderId="14" xfId="0" applyFont="1" applyFill="1" applyBorder="1" applyAlignment="1">
      <alignment wrapText="1"/>
    </xf>
    <xf numFmtId="0" fontId="5" fillId="2" borderId="15" xfId="0" applyFont="1" applyFill="1" applyBorder="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A6A4-9EA8-4AD4-9025-8B68A53643D9}">
  <sheetPr>
    <pageSetUpPr fitToPage="1"/>
  </sheetPr>
  <dimension ref="A1:S507"/>
  <sheetViews>
    <sheetView tabSelected="1" view="pageBreakPreview" topLeftCell="C1" zoomScale="96" zoomScaleNormal="100" zoomScaleSheetLayoutView="96" workbookViewId="0">
      <pane ySplit="1" topLeftCell="A30" activePane="bottomLeft" state="frozen"/>
      <selection pane="bottomLeft" activeCell="C1" sqref="C1:J1"/>
    </sheetView>
  </sheetViews>
  <sheetFormatPr defaultRowHeight="15" x14ac:dyDescent="0.25"/>
  <cols>
    <col min="1" max="2" width="10.140625" style="24" customWidth="1"/>
    <col min="8" max="8" width="6.7109375" customWidth="1"/>
    <col min="9" max="9" width="2.7109375" hidden="1" customWidth="1"/>
    <col min="10" max="10" width="9.140625" hidden="1" customWidth="1"/>
    <col min="11" max="11" width="9.140625" style="67" customWidth="1"/>
    <col min="12" max="12" width="12.140625" bestFit="1" customWidth="1"/>
    <col min="13" max="13" width="13.28515625" style="1" bestFit="1" customWidth="1"/>
    <col min="14" max="17" width="12.85546875" customWidth="1"/>
    <col min="18" max="18" width="44.5703125" style="11" customWidth="1"/>
  </cols>
  <sheetData>
    <row r="1" spans="1:19" ht="141.75" x14ac:dyDescent="0.25">
      <c r="A1" s="36" t="s">
        <v>6</v>
      </c>
      <c r="B1" s="36" t="s">
        <v>10</v>
      </c>
      <c r="C1" s="101" t="s">
        <v>79</v>
      </c>
      <c r="D1" s="102"/>
      <c r="E1" s="102"/>
      <c r="F1" s="102"/>
      <c r="G1" s="102"/>
      <c r="H1" s="102"/>
      <c r="I1" s="102"/>
      <c r="J1" s="102"/>
      <c r="K1" s="48" t="s">
        <v>30</v>
      </c>
      <c r="L1" s="17" t="s">
        <v>8</v>
      </c>
      <c r="M1" s="37" t="s">
        <v>67</v>
      </c>
      <c r="N1" s="38" t="s">
        <v>27</v>
      </c>
      <c r="O1" s="16" t="s">
        <v>28</v>
      </c>
      <c r="P1" s="16" t="s">
        <v>53</v>
      </c>
      <c r="Q1" s="16" t="s">
        <v>29</v>
      </c>
      <c r="R1" s="16" t="s">
        <v>49</v>
      </c>
      <c r="S1" s="11"/>
    </row>
    <row r="2" spans="1:19" ht="15.75" x14ac:dyDescent="0.25">
      <c r="A2" s="22">
        <v>1</v>
      </c>
      <c r="B2" s="22"/>
      <c r="C2" s="106" t="s">
        <v>0</v>
      </c>
      <c r="D2" s="96"/>
      <c r="E2" s="96"/>
      <c r="F2" s="96"/>
      <c r="G2" s="96"/>
      <c r="H2" s="96"/>
      <c r="I2" s="96"/>
      <c r="J2" s="96"/>
      <c r="K2" s="14"/>
      <c r="L2" s="15" t="s">
        <v>5</v>
      </c>
      <c r="M2" s="3" t="s">
        <v>5</v>
      </c>
      <c r="N2" s="3" t="s">
        <v>5</v>
      </c>
      <c r="O2" s="3" t="s">
        <v>5</v>
      </c>
      <c r="P2" s="73"/>
      <c r="Q2" s="73" t="s">
        <v>5</v>
      </c>
      <c r="R2" s="80" t="s">
        <v>5</v>
      </c>
    </row>
    <row r="3" spans="1:19" ht="15.75" x14ac:dyDescent="0.25">
      <c r="A3" s="22"/>
      <c r="B3" s="22"/>
      <c r="C3" s="105" t="s">
        <v>1</v>
      </c>
      <c r="D3" s="96"/>
      <c r="E3" s="96"/>
      <c r="F3" s="96"/>
      <c r="G3" s="96"/>
      <c r="H3" s="96"/>
      <c r="I3" s="96"/>
      <c r="J3" s="96"/>
      <c r="K3" s="14"/>
      <c r="L3" s="2"/>
      <c r="M3" s="4"/>
      <c r="N3" s="2"/>
      <c r="O3" s="12"/>
      <c r="P3" s="12"/>
      <c r="Q3" s="12"/>
      <c r="R3" s="81"/>
    </row>
    <row r="4" spans="1:19" ht="46.5" customHeight="1" x14ac:dyDescent="0.25">
      <c r="A4" s="22"/>
      <c r="B4" s="22">
        <v>1.1000000000000001</v>
      </c>
      <c r="C4" s="106" t="s">
        <v>73</v>
      </c>
      <c r="D4" s="96"/>
      <c r="E4" s="96"/>
      <c r="F4" s="96"/>
      <c r="G4" s="96"/>
      <c r="H4" s="96"/>
      <c r="I4" s="96"/>
      <c r="J4" s="96"/>
      <c r="K4" s="14" t="s">
        <v>32</v>
      </c>
      <c r="L4" s="5">
        <v>585857</v>
      </c>
      <c r="M4" s="4">
        <f>199392.85+218862.03+166930</f>
        <v>585184.88</v>
      </c>
      <c r="N4" s="5">
        <f>L4-M4</f>
        <v>672.11999999999534</v>
      </c>
      <c r="O4" s="70">
        <v>0</v>
      </c>
      <c r="P4" s="70">
        <f>207078.35+49730+35000</f>
        <v>291808.34999999998</v>
      </c>
      <c r="Q4" s="70">
        <f>P4+N4</f>
        <v>292480.46999999997</v>
      </c>
      <c r="R4" s="82" t="s">
        <v>50</v>
      </c>
    </row>
    <row r="5" spans="1:19" ht="29.25" customHeight="1" thickBot="1" x14ac:dyDescent="0.3">
      <c r="A5" s="22"/>
      <c r="B5" s="22"/>
      <c r="C5" s="94" t="s">
        <v>41</v>
      </c>
      <c r="D5" s="94"/>
      <c r="E5" s="94"/>
      <c r="F5" s="94"/>
      <c r="G5" s="94"/>
      <c r="H5" s="94"/>
      <c r="I5" s="94"/>
      <c r="J5" s="94"/>
      <c r="K5" s="65"/>
      <c r="L5" s="6"/>
      <c r="M5" s="7"/>
      <c r="N5" s="6"/>
      <c r="O5" s="75"/>
      <c r="P5" s="75"/>
      <c r="Q5" s="75"/>
      <c r="R5" s="88"/>
    </row>
    <row r="6" spans="1:19" ht="16.5" thickBot="1" x14ac:dyDescent="0.3">
      <c r="A6" s="22"/>
      <c r="B6" s="22"/>
      <c r="C6" s="107" t="s">
        <v>9</v>
      </c>
      <c r="D6" s="108"/>
      <c r="E6" s="108"/>
      <c r="F6" s="108"/>
      <c r="G6" s="108"/>
      <c r="H6" s="108"/>
      <c r="I6" s="108"/>
      <c r="J6" s="108"/>
      <c r="K6" s="44"/>
      <c r="L6" s="26">
        <f>SUM(L4:L5)</f>
        <v>585857</v>
      </c>
      <c r="M6" s="26">
        <f t="shared" ref="M6:O6" si="0">SUM(M4:M5)</f>
        <v>585184.88</v>
      </c>
      <c r="N6" s="26">
        <f t="shared" si="0"/>
        <v>672.11999999999534</v>
      </c>
      <c r="O6" s="40">
        <f t="shared" si="0"/>
        <v>0</v>
      </c>
      <c r="P6" s="40">
        <f>SUM(P4:P5)</f>
        <v>291808.34999999998</v>
      </c>
      <c r="Q6" s="72">
        <f t="shared" ref="Q6" si="1">P6+N6</f>
        <v>292480.46999999997</v>
      </c>
      <c r="R6" s="85"/>
    </row>
    <row r="7" spans="1:19" ht="130.5" customHeight="1" x14ac:dyDescent="0.25">
      <c r="A7" s="22"/>
      <c r="B7" s="22">
        <v>1.2</v>
      </c>
      <c r="C7" s="103" t="s">
        <v>72</v>
      </c>
      <c r="D7" s="104"/>
      <c r="E7" s="104"/>
      <c r="F7" s="104"/>
      <c r="G7" s="104"/>
      <c r="H7" s="104"/>
      <c r="I7" s="104"/>
      <c r="J7" s="34"/>
      <c r="K7" s="34" t="s">
        <v>33</v>
      </c>
      <c r="L7" s="8">
        <v>694720</v>
      </c>
      <c r="M7" s="9">
        <v>111182.55</v>
      </c>
      <c r="N7" s="8">
        <f>L7-M7</f>
        <v>583537.44999999995</v>
      </c>
      <c r="O7" s="71">
        <v>-53469.95</v>
      </c>
      <c r="P7" s="71">
        <v>0</v>
      </c>
      <c r="Q7" s="71">
        <f>N7+O7</f>
        <v>530067.5</v>
      </c>
      <c r="R7" s="79" t="s">
        <v>66</v>
      </c>
    </row>
    <row r="8" spans="1:19" ht="31.5" customHeight="1" thickBot="1" x14ac:dyDescent="0.3">
      <c r="A8" s="22"/>
      <c r="B8" s="22"/>
      <c r="C8" s="96" t="s">
        <v>57</v>
      </c>
      <c r="D8" s="96"/>
      <c r="E8" s="96"/>
      <c r="F8" s="96"/>
      <c r="G8" s="96"/>
      <c r="H8" s="96"/>
      <c r="I8" s="96"/>
      <c r="J8" s="96"/>
      <c r="K8" s="14"/>
      <c r="L8" s="5"/>
      <c r="M8" s="4"/>
      <c r="N8" s="5"/>
      <c r="O8" s="70"/>
      <c r="P8" s="70"/>
      <c r="Q8" s="70"/>
      <c r="R8" s="82"/>
    </row>
    <row r="9" spans="1:19" ht="16.5" thickBot="1" x14ac:dyDescent="0.3">
      <c r="A9" s="22"/>
      <c r="B9" s="22"/>
      <c r="C9" s="107" t="s">
        <v>9</v>
      </c>
      <c r="D9" s="110"/>
      <c r="E9" s="110"/>
      <c r="F9" s="110"/>
      <c r="G9" s="110"/>
      <c r="H9" s="110"/>
      <c r="I9" s="110"/>
      <c r="J9" s="111"/>
      <c r="K9" s="62"/>
      <c r="L9" s="26">
        <f t="shared" ref="L9:Q9" si="2">SUM(L7:L8)</f>
        <v>694720</v>
      </c>
      <c r="M9" s="27">
        <f t="shared" si="2"/>
        <v>111182.55</v>
      </c>
      <c r="N9" s="26">
        <f t="shared" si="2"/>
        <v>583537.44999999995</v>
      </c>
      <c r="O9" s="72">
        <f t="shared" si="2"/>
        <v>-53469.95</v>
      </c>
      <c r="P9" s="72">
        <f t="shared" si="2"/>
        <v>0</v>
      </c>
      <c r="Q9" s="72">
        <f t="shared" si="2"/>
        <v>530067.5</v>
      </c>
      <c r="R9" s="83"/>
    </row>
    <row r="10" spans="1:19" ht="15.75" x14ac:dyDescent="0.25">
      <c r="A10" s="22"/>
      <c r="B10" s="22"/>
      <c r="C10" s="112" t="s">
        <v>2</v>
      </c>
      <c r="D10" s="113"/>
      <c r="E10" s="113"/>
      <c r="F10" s="113"/>
      <c r="G10" s="113"/>
      <c r="H10" s="113"/>
      <c r="I10" s="113"/>
      <c r="J10" s="114"/>
      <c r="K10" s="64"/>
      <c r="L10" s="8"/>
      <c r="M10" s="9"/>
      <c r="N10" s="8"/>
      <c r="O10" s="71"/>
      <c r="P10" s="71"/>
      <c r="Q10" s="71"/>
      <c r="R10" s="79"/>
    </row>
    <row r="11" spans="1:19" ht="60" x14ac:dyDescent="0.25">
      <c r="A11" s="22"/>
      <c r="B11" s="22">
        <v>1.3</v>
      </c>
      <c r="C11" s="106" t="s">
        <v>71</v>
      </c>
      <c r="D11" s="96"/>
      <c r="E11" s="96"/>
      <c r="F11" s="96"/>
      <c r="G11" s="96"/>
      <c r="H11" s="96"/>
      <c r="I11" s="96"/>
      <c r="J11" s="96"/>
      <c r="K11" s="14" t="s">
        <v>34</v>
      </c>
      <c r="L11" s="5">
        <v>563380</v>
      </c>
      <c r="M11" s="4">
        <f>24446.13+239303.47</f>
        <v>263749.59999999998</v>
      </c>
      <c r="N11" s="5">
        <f>L11-M11</f>
        <v>299630.40000000002</v>
      </c>
      <c r="O11" s="46">
        <v>-9630.4</v>
      </c>
      <c r="P11" s="70">
        <v>0</v>
      </c>
      <c r="Q11" s="70">
        <v>290000</v>
      </c>
      <c r="R11" s="82" t="s">
        <v>59</v>
      </c>
    </row>
    <row r="12" spans="1:19" ht="16.5" thickBot="1" x14ac:dyDescent="0.3">
      <c r="A12" s="22"/>
      <c r="B12" s="22"/>
      <c r="C12" s="94" t="s">
        <v>42</v>
      </c>
      <c r="D12" s="94"/>
      <c r="E12" s="94"/>
      <c r="F12" s="94"/>
      <c r="G12" s="94"/>
      <c r="H12" s="94"/>
      <c r="I12" s="94"/>
      <c r="J12" s="94"/>
      <c r="K12" s="65"/>
      <c r="L12" s="6"/>
      <c r="M12" s="7"/>
      <c r="N12" s="6"/>
      <c r="O12" s="45"/>
      <c r="P12" s="45"/>
      <c r="Q12" s="45"/>
      <c r="R12" s="84"/>
    </row>
    <row r="13" spans="1:19" ht="16.5" thickBot="1" x14ac:dyDescent="0.3">
      <c r="A13" s="39"/>
      <c r="B13" s="47"/>
      <c r="C13" s="97" t="s">
        <v>9</v>
      </c>
      <c r="D13" s="109"/>
      <c r="E13" s="109"/>
      <c r="F13" s="109"/>
      <c r="G13" s="109"/>
      <c r="H13" s="109"/>
      <c r="I13" s="109"/>
      <c r="J13" s="109"/>
      <c r="K13" s="43"/>
      <c r="L13" s="26">
        <f>SUM(L11:L12)</f>
        <v>563380</v>
      </c>
      <c r="M13" s="26">
        <f t="shared" ref="M13:N13" si="3">SUM(M11:M12)</f>
        <v>263749.59999999998</v>
      </c>
      <c r="N13" s="26">
        <f t="shared" si="3"/>
        <v>299630.40000000002</v>
      </c>
      <c r="O13" s="72">
        <f>SUM(O11:O12)</f>
        <v>-9630.4</v>
      </c>
      <c r="P13" s="72">
        <f>SUM(P11:P12)</f>
        <v>0</v>
      </c>
      <c r="Q13" s="72">
        <v>290000</v>
      </c>
      <c r="R13" s="85"/>
    </row>
    <row r="14" spans="1:19" ht="88.5" customHeight="1" x14ac:dyDescent="0.25">
      <c r="A14" s="22"/>
      <c r="B14" s="35">
        <v>1.4</v>
      </c>
      <c r="C14" s="103" t="s">
        <v>70</v>
      </c>
      <c r="D14" s="104"/>
      <c r="E14" s="104"/>
      <c r="F14" s="104"/>
      <c r="G14" s="104"/>
      <c r="H14" s="104"/>
      <c r="I14" s="104"/>
      <c r="J14" s="104"/>
      <c r="K14" s="42" t="s">
        <v>35</v>
      </c>
      <c r="L14" s="8">
        <v>845070</v>
      </c>
      <c r="M14" s="9">
        <f>162129+200000</f>
        <v>362129</v>
      </c>
      <c r="N14" s="8">
        <f>L14-M14</f>
        <v>482941</v>
      </c>
      <c r="O14" s="71">
        <v>-32941</v>
      </c>
      <c r="P14" s="71">
        <v>0</v>
      </c>
      <c r="Q14" s="71">
        <v>450000</v>
      </c>
      <c r="R14" s="79" t="s">
        <v>60</v>
      </c>
    </row>
    <row r="15" spans="1:19" ht="16.5" thickBot="1" x14ac:dyDescent="0.3">
      <c r="A15" s="22"/>
      <c r="B15" s="22"/>
      <c r="C15" s="96" t="s">
        <v>43</v>
      </c>
      <c r="D15" s="96"/>
      <c r="E15" s="96"/>
      <c r="F15" s="96"/>
      <c r="G15" s="96"/>
      <c r="H15" s="96"/>
      <c r="I15" s="96"/>
      <c r="J15" s="96"/>
      <c r="K15" s="42"/>
      <c r="L15" s="8"/>
      <c r="M15" s="9"/>
      <c r="N15" s="8"/>
      <c r="O15" s="71"/>
      <c r="P15" s="71"/>
      <c r="Q15" s="71"/>
      <c r="R15" s="79"/>
    </row>
    <row r="16" spans="1:19" ht="16.5" thickBot="1" x14ac:dyDescent="0.3">
      <c r="A16" s="22"/>
      <c r="B16" s="35"/>
      <c r="C16" s="97" t="s">
        <v>9</v>
      </c>
      <c r="D16" s="98"/>
      <c r="E16" s="98"/>
      <c r="F16" s="98"/>
      <c r="G16" s="98"/>
      <c r="H16" s="98"/>
      <c r="I16" s="98"/>
      <c r="J16" s="98"/>
      <c r="K16" s="62"/>
      <c r="L16" s="28">
        <f>SUM(L14:L15)</f>
        <v>845070</v>
      </c>
      <c r="M16" s="27">
        <f>SUM(M14:M15)</f>
        <v>362129</v>
      </c>
      <c r="N16" s="26">
        <f>SUM(N14:N15)</f>
        <v>482941</v>
      </c>
      <c r="O16" s="72">
        <f>SUM(O14:O15)</f>
        <v>-32941</v>
      </c>
      <c r="P16" s="72">
        <v>0</v>
      </c>
      <c r="Q16" s="72">
        <v>450000</v>
      </c>
      <c r="R16" s="83"/>
    </row>
    <row r="17" spans="1:18" ht="120" x14ac:dyDescent="0.25">
      <c r="A17" s="22"/>
      <c r="B17" s="22">
        <v>1.5</v>
      </c>
      <c r="C17" s="103" t="s">
        <v>69</v>
      </c>
      <c r="D17" s="104"/>
      <c r="E17" s="104"/>
      <c r="F17" s="104"/>
      <c r="G17" s="104"/>
      <c r="H17" s="104"/>
      <c r="I17" s="104"/>
      <c r="J17" s="104"/>
      <c r="K17" s="42" t="s">
        <v>36</v>
      </c>
      <c r="L17" s="8">
        <v>281690</v>
      </c>
      <c r="M17" s="9">
        <v>281690</v>
      </c>
      <c r="N17" s="8">
        <f>L17-M17</f>
        <v>0</v>
      </c>
      <c r="O17" s="71">
        <v>0</v>
      </c>
      <c r="P17" s="71">
        <v>200000</v>
      </c>
      <c r="Q17" s="71">
        <v>200000</v>
      </c>
      <c r="R17" s="79" t="s">
        <v>58</v>
      </c>
    </row>
    <row r="18" spans="1:18" ht="16.5" thickBot="1" x14ac:dyDescent="0.3">
      <c r="A18" s="22"/>
      <c r="B18" s="22"/>
      <c r="C18" s="95" t="s">
        <v>44</v>
      </c>
      <c r="D18" s="96"/>
      <c r="E18" s="96"/>
      <c r="F18" s="96"/>
      <c r="G18" s="96"/>
      <c r="H18" s="96"/>
      <c r="I18" s="96"/>
      <c r="J18" s="96"/>
      <c r="K18" s="23"/>
      <c r="L18" s="21"/>
      <c r="M18" s="4"/>
      <c r="N18" s="5"/>
      <c r="O18" s="46"/>
      <c r="P18" s="46"/>
      <c r="Q18" s="46"/>
      <c r="R18" s="86"/>
    </row>
    <row r="19" spans="1:18" ht="16.5" thickBot="1" x14ac:dyDescent="0.3">
      <c r="A19" s="22"/>
      <c r="B19" s="35"/>
      <c r="C19" s="97" t="s">
        <v>9</v>
      </c>
      <c r="D19" s="98"/>
      <c r="E19" s="98"/>
      <c r="F19" s="98"/>
      <c r="G19" s="98"/>
      <c r="H19" s="98"/>
      <c r="I19" s="98"/>
      <c r="J19" s="98"/>
      <c r="K19" s="43"/>
      <c r="L19" s="26">
        <f>SUM(L17:L18)</f>
        <v>281690</v>
      </c>
      <c r="M19" s="27">
        <f>SUM(M17:M18)</f>
        <v>281690</v>
      </c>
      <c r="N19" s="26">
        <f>SUM(N17:N18)</f>
        <v>0</v>
      </c>
      <c r="O19" s="72">
        <f>SUM(O18:O18)</f>
        <v>0</v>
      </c>
      <c r="P19" s="72">
        <f>SUM(P17:P18)</f>
        <v>200000</v>
      </c>
      <c r="Q19" s="72">
        <v>200000</v>
      </c>
      <c r="R19" s="85"/>
    </row>
    <row r="20" spans="1:18" ht="15.75" x14ac:dyDescent="0.25">
      <c r="A20" s="22">
        <v>2</v>
      </c>
      <c r="B20" s="22"/>
      <c r="C20" s="103" t="s">
        <v>3</v>
      </c>
      <c r="D20" s="104"/>
      <c r="E20" s="104"/>
      <c r="F20" s="104"/>
      <c r="G20" s="104"/>
      <c r="H20" s="104"/>
      <c r="I20" s="104"/>
      <c r="J20" s="104"/>
      <c r="K20" s="42"/>
      <c r="L20" s="8"/>
      <c r="M20" s="9"/>
      <c r="N20" s="8"/>
      <c r="O20" s="71"/>
      <c r="P20" s="71"/>
      <c r="Q20" s="71"/>
      <c r="R20" s="79"/>
    </row>
    <row r="21" spans="1:18" ht="15.75" x14ac:dyDescent="0.25">
      <c r="A21" s="22"/>
      <c r="B21" s="22"/>
      <c r="C21" s="105" t="s">
        <v>4</v>
      </c>
      <c r="D21" s="96"/>
      <c r="E21" s="96"/>
      <c r="F21" s="96"/>
      <c r="G21" s="96"/>
      <c r="H21" s="96"/>
      <c r="I21" s="96"/>
      <c r="J21" s="96"/>
      <c r="K21" s="14"/>
      <c r="L21" s="5"/>
      <c r="M21" s="4"/>
      <c r="N21" s="5"/>
      <c r="O21" s="70"/>
      <c r="P21" s="70"/>
      <c r="Q21" s="70"/>
      <c r="R21" s="82"/>
    </row>
    <row r="22" spans="1:18" ht="83.25" customHeight="1" x14ac:dyDescent="0.25">
      <c r="A22" s="22"/>
      <c r="B22" s="22">
        <v>2.1</v>
      </c>
      <c r="C22" s="106" t="s">
        <v>68</v>
      </c>
      <c r="D22" s="96"/>
      <c r="E22" s="96"/>
      <c r="F22" s="96"/>
      <c r="G22" s="96"/>
      <c r="H22" s="96"/>
      <c r="I22" s="96"/>
      <c r="J22" s="10"/>
      <c r="K22" s="10" t="s">
        <v>37</v>
      </c>
      <c r="L22" s="5">
        <v>118309</v>
      </c>
      <c r="M22" s="4">
        <f>29520+23050</f>
        <v>52570</v>
      </c>
      <c r="N22" s="5">
        <f>L22-M22</f>
        <v>65739</v>
      </c>
      <c r="O22" s="70">
        <v>-5739</v>
      </c>
      <c r="P22" s="70">
        <v>0</v>
      </c>
      <c r="Q22" s="70">
        <v>60000</v>
      </c>
      <c r="R22" s="82" t="s">
        <v>51</v>
      </c>
    </row>
    <row r="23" spans="1:18" ht="33" customHeight="1" thickBot="1" x14ac:dyDescent="0.3">
      <c r="A23" s="22"/>
      <c r="B23" s="22"/>
      <c r="C23" s="95" t="s">
        <v>45</v>
      </c>
      <c r="D23" s="96"/>
      <c r="E23" s="96"/>
      <c r="F23" s="96"/>
      <c r="G23" s="96"/>
      <c r="H23" s="96"/>
      <c r="I23" s="96"/>
      <c r="J23" s="96"/>
      <c r="K23" s="14"/>
      <c r="L23" s="5"/>
      <c r="M23" s="4"/>
      <c r="N23" s="5"/>
      <c r="O23" s="70"/>
      <c r="P23" s="70"/>
      <c r="Q23" s="70"/>
      <c r="R23" s="82"/>
    </row>
    <row r="24" spans="1:18" ht="16.5" thickBot="1" x14ac:dyDescent="0.3">
      <c r="A24" s="22"/>
      <c r="B24" s="35"/>
      <c r="C24" s="99" t="s">
        <v>9</v>
      </c>
      <c r="D24" s="100"/>
      <c r="E24" s="100"/>
      <c r="F24" s="100"/>
      <c r="G24" s="100"/>
      <c r="H24" s="100"/>
      <c r="I24" s="100"/>
      <c r="J24" s="100"/>
      <c r="K24" s="68"/>
      <c r="L24" s="69">
        <f>SUM(L22:L23)</f>
        <v>118309</v>
      </c>
      <c r="M24" s="30">
        <f>SUM(M22:M23)</f>
        <v>52570</v>
      </c>
      <c r="N24" s="29">
        <f>SUM(N22:N23)</f>
        <v>65739</v>
      </c>
      <c r="O24" s="72">
        <f>SUM(O22:O23)</f>
        <v>-5739</v>
      </c>
      <c r="P24" s="72">
        <v>0</v>
      </c>
      <c r="Q24" s="72">
        <v>60000</v>
      </c>
      <c r="R24" s="83"/>
    </row>
    <row r="25" spans="1:18" ht="15.75" x14ac:dyDescent="0.25">
      <c r="A25" s="22"/>
      <c r="B25" s="35"/>
      <c r="C25" s="105" t="s">
        <v>19</v>
      </c>
      <c r="D25" s="96"/>
      <c r="E25" s="96"/>
      <c r="F25" s="96"/>
      <c r="G25" s="96"/>
      <c r="H25" s="96"/>
      <c r="I25" s="96"/>
      <c r="J25" s="96"/>
      <c r="K25" s="14"/>
      <c r="L25" s="5"/>
      <c r="M25" s="9"/>
      <c r="N25" s="8"/>
      <c r="O25" s="71"/>
      <c r="P25" s="71"/>
      <c r="Q25" s="71"/>
      <c r="R25" s="79"/>
    </row>
    <row r="26" spans="1:18" ht="60" x14ac:dyDescent="0.25">
      <c r="A26" s="22"/>
      <c r="B26" s="35">
        <v>2.2000000000000002</v>
      </c>
      <c r="C26" s="106" t="s">
        <v>74</v>
      </c>
      <c r="D26" s="96"/>
      <c r="E26" s="96"/>
      <c r="F26" s="96"/>
      <c r="G26" s="96"/>
      <c r="H26" s="96"/>
      <c r="I26" s="96"/>
      <c r="J26" s="10"/>
      <c r="K26" s="10" t="s">
        <v>38</v>
      </c>
      <c r="L26" s="5">
        <v>42254</v>
      </c>
      <c r="M26" s="4">
        <v>0</v>
      </c>
      <c r="N26" s="5">
        <f>L26-M26</f>
        <v>42254</v>
      </c>
      <c r="O26" s="70">
        <v>0</v>
      </c>
      <c r="P26" s="70">
        <v>0</v>
      </c>
      <c r="Q26" s="70">
        <v>42254</v>
      </c>
      <c r="R26" s="82" t="s">
        <v>61</v>
      </c>
    </row>
    <row r="27" spans="1:18" ht="16.5" thickBot="1" x14ac:dyDescent="0.3">
      <c r="A27" s="22"/>
      <c r="B27" s="35"/>
      <c r="C27" s="94" t="s">
        <v>46</v>
      </c>
      <c r="D27" s="94"/>
      <c r="E27" s="94"/>
      <c r="F27" s="94"/>
      <c r="G27" s="94"/>
      <c r="H27" s="94"/>
      <c r="I27" s="94"/>
      <c r="J27" s="94"/>
      <c r="K27" s="65"/>
      <c r="L27" s="6"/>
      <c r="M27" s="7"/>
      <c r="N27" s="6"/>
      <c r="O27" s="75"/>
      <c r="P27" s="75"/>
      <c r="Q27" s="75"/>
      <c r="R27" s="88"/>
    </row>
    <row r="28" spans="1:18" ht="16.5" thickBot="1" x14ac:dyDescent="0.3">
      <c r="A28" s="22"/>
      <c r="B28" s="35"/>
      <c r="C28" s="90" t="s">
        <v>9</v>
      </c>
      <c r="D28" s="91"/>
      <c r="E28" s="91"/>
      <c r="F28" s="91"/>
      <c r="G28" s="91"/>
      <c r="H28" s="91"/>
      <c r="I28" s="91"/>
      <c r="J28" s="91"/>
      <c r="K28" s="63"/>
      <c r="L28" s="31">
        <f>SUM(L26:L27)</f>
        <v>42254</v>
      </c>
      <c r="M28" s="30">
        <f>SUM(M26:M27)</f>
        <v>0</v>
      </c>
      <c r="N28" s="29">
        <f>SUM(N26:N27)</f>
        <v>42254</v>
      </c>
      <c r="O28" s="72">
        <f>SUM(O26:O27)</f>
        <v>0</v>
      </c>
      <c r="P28" s="72">
        <v>0</v>
      </c>
      <c r="Q28" s="72">
        <v>42254</v>
      </c>
      <c r="R28" s="85"/>
    </row>
    <row r="29" spans="1:18" ht="15.75" x14ac:dyDescent="0.25">
      <c r="A29" s="22"/>
      <c r="B29" s="35"/>
      <c r="C29" s="92" t="s">
        <v>19</v>
      </c>
      <c r="D29" s="93"/>
      <c r="E29" s="93"/>
      <c r="F29" s="93"/>
      <c r="G29" s="93"/>
      <c r="H29" s="93"/>
      <c r="I29" s="93"/>
      <c r="J29" s="93"/>
      <c r="K29" s="66"/>
      <c r="L29" s="20"/>
      <c r="M29" s="19"/>
      <c r="N29" s="18"/>
      <c r="O29" s="74"/>
      <c r="P29" s="78"/>
      <c r="Q29" s="78"/>
      <c r="R29" s="87"/>
    </row>
    <row r="30" spans="1:18" ht="75" x14ac:dyDescent="0.25">
      <c r="A30" s="22"/>
      <c r="B30" s="35">
        <v>2.2999999999999998</v>
      </c>
      <c r="C30" s="106" t="s">
        <v>75</v>
      </c>
      <c r="D30" s="96"/>
      <c r="E30" s="96"/>
      <c r="F30" s="96"/>
      <c r="G30" s="96"/>
      <c r="H30" s="96"/>
      <c r="I30" s="96"/>
      <c r="J30" s="96"/>
      <c r="K30" s="14" t="s">
        <v>39</v>
      </c>
      <c r="L30" s="5">
        <v>845070</v>
      </c>
      <c r="M30" s="4">
        <v>400000</v>
      </c>
      <c r="N30" s="5">
        <f>L30-M30</f>
        <v>445070</v>
      </c>
      <c r="O30" s="70">
        <v>-245070</v>
      </c>
      <c r="P30" s="46">
        <v>0</v>
      </c>
      <c r="Q30" s="71">
        <v>200000</v>
      </c>
      <c r="R30" s="79" t="s">
        <v>62</v>
      </c>
    </row>
    <row r="31" spans="1:18" ht="40.5" customHeight="1" thickBot="1" x14ac:dyDescent="0.3">
      <c r="A31" s="22"/>
      <c r="B31" s="35"/>
      <c r="C31" s="96" t="s">
        <v>43</v>
      </c>
      <c r="D31" s="96"/>
      <c r="E31" s="96"/>
      <c r="F31" s="96"/>
      <c r="G31" s="96"/>
      <c r="H31" s="96"/>
      <c r="I31" s="96"/>
      <c r="J31" s="96"/>
      <c r="K31" s="14"/>
      <c r="L31" s="5"/>
      <c r="M31" s="4"/>
      <c r="N31" s="5"/>
      <c r="O31" s="46"/>
      <c r="P31" s="70"/>
      <c r="Q31" s="70"/>
      <c r="R31" s="82"/>
    </row>
    <row r="32" spans="1:18" ht="16.5" thickBot="1" x14ac:dyDescent="0.3">
      <c r="A32" s="22"/>
      <c r="B32" s="35"/>
      <c r="C32" s="90" t="s">
        <v>9</v>
      </c>
      <c r="D32" s="91"/>
      <c r="E32" s="91"/>
      <c r="F32" s="91"/>
      <c r="G32" s="91"/>
      <c r="H32" s="91"/>
      <c r="I32" s="91"/>
      <c r="J32" s="91"/>
      <c r="K32" s="63"/>
      <c r="L32" s="31">
        <f>SUM(L30:L31)</f>
        <v>845070</v>
      </c>
      <c r="M32" s="30">
        <f>SUM(M30:M31)</f>
        <v>400000</v>
      </c>
      <c r="N32" s="29">
        <f>SUM(N30:N31)</f>
        <v>445070</v>
      </c>
      <c r="O32" s="40">
        <f>SUM(O30:O31)</f>
        <v>-245070</v>
      </c>
      <c r="P32" s="72">
        <v>0</v>
      </c>
      <c r="Q32" s="72">
        <v>200000</v>
      </c>
      <c r="R32" s="83"/>
    </row>
    <row r="33" spans="1:18" ht="15.75" x14ac:dyDescent="0.25">
      <c r="A33" s="22">
        <v>3</v>
      </c>
      <c r="B33" s="22"/>
      <c r="C33" s="103" t="s">
        <v>54</v>
      </c>
      <c r="D33" s="104"/>
      <c r="E33" s="104"/>
      <c r="F33" s="104"/>
      <c r="G33" s="104"/>
      <c r="H33" s="104"/>
      <c r="I33" s="104"/>
      <c r="J33" s="34"/>
      <c r="K33" s="34"/>
      <c r="L33" s="8"/>
      <c r="M33" s="9"/>
      <c r="N33" s="8"/>
      <c r="O33" s="71"/>
      <c r="P33" s="71"/>
      <c r="Q33" s="71"/>
      <c r="R33" s="79"/>
    </row>
    <row r="34" spans="1:18" ht="15.75" x14ac:dyDescent="0.25">
      <c r="A34" s="22"/>
      <c r="B34" s="22"/>
      <c r="C34" s="105" t="s">
        <v>55</v>
      </c>
      <c r="D34" s="96"/>
      <c r="E34" s="96"/>
      <c r="F34" s="96"/>
      <c r="G34" s="96"/>
      <c r="H34" s="96"/>
      <c r="I34" s="96"/>
      <c r="J34" s="96"/>
      <c r="K34" s="14"/>
      <c r="L34" s="5"/>
      <c r="M34" s="4"/>
      <c r="N34" s="5"/>
      <c r="O34" s="70"/>
      <c r="P34" s="70"/>
      <c r="Q34" s="70"/>
      <c r="R34" s="82"/>
    </row>
    <row r="35" spans="1:18" ht="120" x14ac:dyDescent="0.25">
      <c r="A35" s="22"/>
      <c r="B35" s="22">
        <v>3.1</v>
      </c>
      <c r="C35" s="116" t="s">
        <v>76</v>
      </c>
      <c r="D35" s="96"/>
      <c r="E35" s="96"/>
      <c r="F35" s="96"/>
      <c r="G35" s="96"/>
      <c r="H35" s="96"/>
      <c r="I35" s="96"/>
      <c r="J35" s="96"/>
      <c r="K35" s="14" t="s">
        <v>39</v>
      </c>
      <c r="L35" s="5">
        <v>211268</v>
      </c>
      <c r="M35" s="4">
        <v>22500</v>
      </c>
      <c r="N35" s="5">
        <f>L35-M35</f>
        <v>188768</v>
      </c>
      <c r="O35" s="70">
        <v>-28268</v>
      </c>
      <c r="P35" s="70">
        <v>0</v>
      </c>
      <c r="Q35" s="70">
        <v>160500</v>
      </c>
      <c r="R35" s="82" t="s">
        <v>63</v>
      </c>
    </row>
    <row r="36" spans="1:18" ht="34.5" customHeight="1" thickBot="1" x14ac:dyDescent="0.3">
      <c r="A36" s="22"/>
      <c r="B36" s="22"/>
      <c r="C36" s="96" t="s">
        <v>47</v>
      </c>
      <c r="D36" s="96"/>
      <c r="E36" s="96"/>
      <c r="F36" s="96"/>
      <c r="G36" s="96"/>
      <c r="H36" s="96"/>
      <c r="I36" s="96"/>
      <c r="J36" s="96"/>
      <c r="K36" s="14"/>
      <c r="L36" s="5"/>
      <c r="M36" s="4"/>
      <c r="N36" s="5"/>
      <c r="O36" s="70"/>
      <c r="P36" s="70"/>
      <c r="Q36" s="70"/>
      <c r="R36" s="82"/>
    </row>
    <row r="37" spans="1:18" ht="16.5" thickBot="1" x14ac:dyDescent="0.3">
      <c r="A37" s="22"/>
      <c r="B37" s="39"/>
      <c r="C37" s="117" t="s">
        <v>9</v>
      </c>
      <c r="D37" s="118"/>
      <c r="E37" s="118"/>
      <c r="F37" s="118"/>
      <c r="G37" s="118"/>
      <c r="H37" s="118"/>
      <c r="I37" s="118"/>
      <c r="J37" s="118"/>
      <c r="K37" s="41"/>
      <c r="L37" s="29">
        <f>SUM(L35:L36)</f>
        <v>211268</v>
      </c>
      <c r="M37" s="30">
        <f>SUM(M35:M36)</f>
        <v>22500</v>
      </c>
      <c r="N37" s="29">
        <f>SUM(N35:N36)</f>
        <v>188768</v>
      </c>
      <c r="O37" s="72">
        <f>SUM(O35:O36)</f>
        <v>-28268</v>
      </c>
      <c r="P37" s="72">
        <v>0</v>
      </c>
      <c r="Q37" s="72">
        <v>160500</v>
      </c>
      <c r="R37" s="83"/>
    </row>
    <row r="38" spans="1:18" ht="105" x14ac:dyDescent="0.25">
      <c r="A38" s="22"/>
      <c r="B38" s="22">
        <v>3.2</v>
      </c>
      <c r="C38" s="115" t="s">
        <v>77</v>
      </c>
      <c r="D38" s="104"/>
      <c r="E38" s="104"/>
      <c r="F38" s="104"/>
      <c r="G38" s="104"/>
      <c r="H38" s="104"/>
      <c r="I38" s="104"/>
      <c r="J38" s="104"/>
      <c r="K38" s="42" t="s">
        <v>40</v>
      </c>
      <c r="L38" s="8">
        <v>281690</v>
      </c>
      <c r="M38" s="9">
        <v>0</v>
      </c>
      <c r="N38" s="8">
        <f>L38-M38</f>
        <v>281690</v>
      </c>
      <c r="O38" s="71">
        <v>-81690</v>
      </c>
      <c r="P38" s="71">
        <v>0</v>
      </c>
      <c r="Q38" s="71">
        <f>N38+O38</f>
        <v>200000</v>
      </c>
      <c r="R38" s="79" t="s">
        <v>64</v>
      </c>
    </row>
    <row r="39" spans="1:18" ht="16.5" thickBot="1" x14ac:dyDescent="0.3">
      <c r="A39" s="22"/>
      <c r="B39" s="22"/>
      <c r="C39" s="96" t="s">
        <v>48</v>
      </c>
      <c r="D39" s="96"/>
      <c r="E39" s="96"/>
      <c r="F39" s="96"/>
      <c r="G39" s="96"/>
      <c r="H39" s="96"/>
      <c r="I39" s="96"/>
      <c r="J39" s="96"/>
      <c r="K39" s="14"/>
      <c r="L39" s="5"/>
      <c r="M39" s="4"/>
      <c r="N39" s="5"/>
      <c r="O39" s="70"/>
      <c r="P39" s="70"/>
      <c r="Q39" s="70"/>
      <c r="R39" s="82"/>
    </row>
    <row r="40" spans="1:18" ht="16.5" thickBot="1" x14ac:dyDescent="0.3">
      <c r="A40" s="22"/>
      <c r="B40" s="22"/>
      <c r="C40" s="117" t="s">
        <v>9</v>
      </c>
      <c r="D40" s="118"/>
      <c r="E40" s="118"/>
      <c r="F40" s="118"/>
      <c r="G40" s="118"/>
      <c r="H40" s="118"/>
      <c r="I40" s="118"/>
      <c r="J40" s="118"/>
      <c r="K40" s="41"/>
      <c r="L40" s="29">
        <f>SUM(L38:L39)</f>
        <v>281690</v>
      </c>
      <c r="M40" s="30">
        <f>SUM(M38:M39)</f>
        <v>0</v>
      </c>
      <c r="N40" s="29">
        <f>SUM(N38:N39)</f>
        <v>281690</v>
      </c>
      <c r="O40" s="72">
        <f>SUM(O38:O39)</f>
        <v>-81690</v>
      </c>
      <c r="P40" s="72">
        <v>0</v>
      </c>
      <c r="Q40" s="72">
        <f>SUM(Q38:Q39)</f>
        <v>200000</v>
      </c>
      <c r="R40" s="83"/>
    </row>
    <row r="41" spans="1:18" ht="75" x14ac:dyDescent="0.25">
      <c r="A41" s="22"/>
      <c r="B41" s="22">
        <v>3.3</v>
      </c>
      <c r="C41" s="115" t="s">
        <v>78</v>
      </c>
      <c r="D41" s="104"/>
      <c r="E41" s="104"/>
      <c r="F41" s="104"/>
      <c r="G41" s="104"/>
      <c r="H41" s="104"/>
      <c r="I41" s="104"/>
      <c r="J41" s="42"/>
      <c r="K41" s="42" t="s">
        <v>33</v>
      </c>
      <c r="L41" s="8">
        <v>100000</v>
      </c>
      <c r="M41" s="9">
        <v>0</v>
      </c>
      <c r="N41" s="8">
        <f>L41-M41</f>
        <v>100000</v>
      </c>
      <c r="O41" s="71">
        <v>-35000</v>
      </c>
      <c r="P41" s="71">
        <v>0</v>
      </c>
      <c r="Q41" s="71">
        <f>100000+O41</f>
        <v>65000</v>
      </c>
      <c r="R41" s="79" t="s">
        <v>65</v>
      </c>
    </row>
    <row r="42" spans="1:18" ht="15.75" thickBot="1" x14ac:dyDescent="0.3">
      <c r="C42" s="96" t="s">
        <v>56</v>
      </c>
      <c r="D42" s="96"/>
      <c r="E42" s="96"/>
      <c r="F42" s="96"/>
      <c r="G42" s="96"/>
      <c r="H42" s="96"/>
      <c r="I42" s="96"/>
      <c r="J42" s="96"/>
      <c r="K42" s="65"/>
      <c r="L42" s="6"/>
      <c r="M42" s="7"/>
      <c r="N42" s="6"/>
      <c r="O42" s="75"/>
      <c r="P42" s="75"/>
      <c r="Q42" s="75"/>
      <c r="R42" s="88"/>
    </row>
    <row r="43" spans="1:18" ht="16.5" thickBot="1" x14ac:dyDescent="0.3">
      <c r="A43" s="22"/>
      <c r="B43" s="22"/>
      <c r="C43" s="117" t="s">
        <v>9</v>
      </c>
      <c r="D43" s="118"/>
      <c r="E43" s="118"/>
      <c r="F43" s="118"/>
      <c r="G43" s="118"/>
      <c r="H43" s="118"/>
      <c r="I43" s="118"/>
      <c r="J43" s="118"/>
      <c r="K43" s="41"/>
      <c r="L43" s="29">
        <f>SUM(L41:L42)</f>
        <v>100000</v>
      </c>
      <c r="M43" s="30">
        <f>SUM(M41:M42)</f>
        <v>0</v>
      </c>
      <c r="N43" s="29">
        <f>SUM(N41:N42)</f>
        <v>100000</v>
      </c>
      <c r="O43" s="72">
        <f>SUM(O41:O42)</f>
        <v>-35000</v>
      </c>
      <c r="P43" s="72">
        <v>0</v>
      </c>
      <c r="Q43" s="72">
        <f>SUM(Q41:Q42)</f>
        <v>65000</v>
      </c>
      <c r="R43" s="83"/>
    </row>
    <row r="44" spans="1:18" ht="15.75" thickBot="1" x14ac:dyDescent="0.3">
      <c r="C44" s="107" t="s">
        <v>7</v>
      </c>
      <c r="D44" s="110"/>
      <c r="E44" s="110"/>
      <c r="F44" s="110"/>
      <c r="G44" s="110"/>
      <c r="H44" s="110"/>
      <c r="I44" s="110"/>
      <c r="J44" s="111"/>
      <c r="K44" s="62"/>
      <c r="L44" s="26">
        <v>4569308</v>
      </c>
      <c r="M44" s="27">
        <f>M4+M7+M11+M14+M17+M22+M26+M30+M35+M38+M41</f>
        <v>2079006.03</v>
      </c>
      <c r="N44" s="32">
        <f>N6+N9+N13+N16+N19+N24+N28+N32+N37+N40+N43</f>
        <v>2490301.9699999997</v>
      </c>
      <c r="O44" s="76">
        <f>O6+O9+O13+O16+O19+O24+O28+O32+O37+O40+O43</f>
        <v>-491808.35</v>
      </c>
      <c r="P44" s="76">
        <f>P6+P9+P13+P16+P19+P24+P28+P32+P37+P40+P43</f>
        <v>491808.35</v>
      </c>
      <c r="Q44" s="76">
        <f>Q6+Q9+Q13+Q16+Q19+Q24+Q28+Q32+Q37+Q40+Q43</f>
        <v>2490301.9699999997</v>
      </c>
      <c r="R44" s="89"/>
    </row>
    <row r="45" spans="1:18" x14ac:dyDescent="0.25">
      <c r="N45" s="77"/>
      <c r="O45" s="77"/>
      <c r="P45" s="77"/>
      <c r="Q45" s="77"/>
    </row>
    <row r="46" spans="1:18" ht="30" x14ac:dyDescent="0.25">
      <c r="A46" s="56" t="s">
        <v>15</v>
      </c>
      <c r="B46" s="57">
        <v>45323</v>
      </c>
      <c r="C46" s="58"/>
      <c r="D46" s="59"/>
      <c r="E46" s="59"/>
      <c r="F46" s="59"/>
      <c r="G46" s="59"/>
      <c r="H46" s="59"/>
      <c r="I46" s="13"/>
      <c r="J46" s="13"/>
      <c r="K46" s="55"/>
      <c r="M46" s="53"/>
      <c r="N46" s="54"/>
      <c r="O46" s="11"/>
      <c r="P46" s="11"/>
      <c r="Q46" s="11"/>
    </row>
    <row r="47" spans="1:18" ht="74.25" customHeight="1" x14ac:dyDescent="0.25">
      <c r="A47" s="33" t="s">
        <v>20</v>
      </c>
      <c r="B47" s="33" t="s">
        <v>21</v>
      </c>
      <c r="C47" s="23" t="s">
        <v>31</v>
      </c>
      <c r="D47" s="14" t="s">
        <v>16</v>
      </c>
      <c r="E47" s="14" t="s">
        <v>11</v>
      </c>
      <c r="F47" s="14" t="s">
        <v>14</v>
      </c>
      <c r="G47" s="14" t="s">
        <v>13</v>
      </c>
      <c r="H47" s="14" t="s">
        <v>12</v>
      </c>
      <c r="I47" s="14" t="s">
        <v>52</v>
      </c>
      <c r="J47" s="14" t="s">
        <v>17</v>
      </c>
      <c r="K47" s="55"/>
      <c r="M47" s="53"/>
      <c r="N47" s="53"/>
      <c r="O47" s="55"/>
      <c r="P47" s="55"/>
      <c r="Q47" s="55"/>
      <c r="R47" s="55"/>
    </row>
    <row r="48" spans="1:18" x14ac:dyDescent="0.25">
      <c r="A48" s="15">
        <v>51</v>
      </c>
      <c r="B48" s="15">
        <v>12</v>
      </c>
      <c r="C48" s="2">
        <v>22</v>
      </c>
      <c r="D48" s="2">
        <v>15</v>
      </c>
      <c r="E48" s="2">
        <v>7</v>
      </c>
      <c r="F48" s="2">
        <v>14</v>
      </c>
      <c r="G48" s="2">
        <v>2</v>
      </c>
      <c r="H48" s="2">
        <v>2</v>
      </c>
      <c r="I48" s="2" t="s">
        <v>18</v>
      </c>
      <c r="J48" s="2"/>
      <c r="M48" s="49"/>
      <c r="N48" s="49"/>
      <c r="O48" s="11"/>
      <c r="P48" s="11"/>
      <c r="Q48" s="11"/>
    </row>
    <row r="49" spans="1:18" x14ac:dyDescent="0.25">
      <c r="A49" s="50"/>
      <c r="B49" s="50"/>
      <c r="M49" s="49"/>
      <c r="N49" s="49"/>
      <c r="O49" s="11"/>
      <c r="P49" s="11"/>
      <c r="Q49" s="11"/>
    </row>
    <row r="50" spans="1:18" ht="30" x14ac:dyDescent="0.25">
      <c r="A50" s="56" t="s">
        <v>22</v>
      </c>
      <c r="B50" s="60">
        <v>45962</v>
      </c>
      <c r="C50" s="48"/>
      <c r="D50" s="48"/>
      <c r="E50" s="48"/>
      <c r="F50" s="48"/>
      <c r="G50" s="48"/>
      <c r="H50" s="48"/>
      <c r="M50" s="49"/>
      <c r="N50" s="49"/>
      <c r="O50" s="11"/>
      <c r="P50" s="11"/>
      <c r="Q50" s="11"/>
    </row>
    <row r="51" spans="1:18" ht="75" x14ac:dyDescent="0.25">
      <c r="A51" s="33" t="s">
        <v>20</v>
      </c>
      <c r="B51" s="33" t="s">
        <v>21</v>
      </c>
      <c r="C51" s="14" t="s">
        <v>31</v>
      </c>
      <c r="D51" s="14" t="s">
        <v>16</v>
      </c>
      <c r="E51" s="14" t="s">
        <v>11</v>
      </c>
      <c r="F51" s="14" t="s">
        <v>14</v>
      </c>
      <c r="G51" s="14" t="s">
        <v>13</v>
      </c>
      <c r="H51" s="14" t="s">
        <v>12</v>
      </c>
      <c r="M51" s="49"/>
      <c r="N51" s="49"/>
      <c r="O51" s="11"/>
      <c r="P51" s="11"/>
      <c r="Q51" s="11"/>
    </row>
    <row r="52" spans="1:18" ht="90" x14ac:dyDescent="0.25">
      <c r="A52" s="52">
        <v>45</v>
      </c>
      <c r="B52" s="52">
        <v>2</v>
      </c>
      <c r="C52" s="13" t="s">
        <v>23</v>
      </c>
      <c r="D52" s="13">
        <v>9</v>
      </c>
      <c r="E52" s="13">
        <v>0</v>
      </c>
      <c r="F52" s="13">
        <v>9</v>
      </c>
      <c r="G52" s="13">
        <v>0</v>
      </c>
      <c r="H52" s="13">
        <v>0</v>
      </c>
      <c r="M52" s="49"/>
      <c r="N52" s="49"/>
      <c r="O52" s="11"/>
      <c r="P52" s="11"/>
      <c r="Q52" s="11"/>
    </row>
    <row r="53" spans="1:18" x14ac:dyDescent="0.25">
      <c r="A53" s="51"/>
      <c r="B53" s="51"/>
    </row>
    <row r="54" spans="1:18" ht="30" x14ac:dyDescent="0.25">
      <c r="A54" s="56" t="s">
        <v>24</v>
      </c>
      <c r="B54" s="57">
        <v>45839</v>
      </c>
      <c r="C54" s="61"/>
      <c r="D54" s="59"/>
      <c r="E54" s="59"/>
      <c r="F54" s="59"/>
      <c r="G54" s="59"/>
      <c r="H54" s="59"/>
      <c r="I54" s="13"/>
      <c r="J54" s="13"/>
      <c r="K54" s="55"/>
      <c r="M54" s="53"/>
      <c r="N54" s="55"/>
      <c r="O54" s="11"/>
      <c r="P54" s="11"/>
      <c r="Q54" s="11"/>
    </row>
    <row r="55" spans="1:18" ht="74.25" customHeight="1" x14ac:dyDescent="0.25">
      <c r="A55" s="33" t="s">
        <v>20</v>
      </c>
      <c r="B55" s="33" t="s">
        <v>21</v>
      </c>
      <c r="C55" s="23" t="s">
        <v>31</v>
      </c>
      <c r="D55" s="14" t="s">
        <v>25</v>
      </c>
      <c r="E55" s="14" t="s">
        <v>26</v>
      </c>
      <c r="F55" s="14" t="s">
        <v>14</v>
      </c>
      <c r="G55" s="14" t="s">
        <v>13</v>
      </c>
      <c r="H55" s="14" t="s">
        <v>12</v>
      </c>
      <c r="I55" s="14" t="s">
        <v>52</v>
      </c>
      <c r="J55" s="14" t="s">
        <v>17</v>
      </c>
      <c r="K55" s="55"/>
      <c r="M55" s="53"/>
      <c r="N55" s="53"/>
      <c r="O55" s="55"/>
      <c r="P55" s="55"/>
      <c r="Q55" s="55"/>
      <c r="R55" s="55"/>
    </row>
    <row r="56" spans="1:18" x14ac:dyDescent="0.25">
      <c r="A56" s="15">
        <v>27</v>
      </c>
      <c r="B56" s="15">
        <v>10</v>
      </c>
      <c r="C56" s="2">
        <v>6</v>
      </c>
      <c r="D56" s="2">
        <v>4</v>
      </c>
      <c r="E56" s="2">
        <v>2</v>
      </c>
      <c r="F56" s="2"/>
      <c r="G56" s="2"/>
      <c r="H56" s="2"/>
      <c r="I56" s="2"/>
      <c r="J56" s="2"/>
      <c r="M56" s="49"/>
      <c r="N56" s="49"/>
      <c r="O56" s="11"/>
      <c r="P56" s="11"/>
      <c r="Q56" s="11"/>
    </row>
    <row r="57" spans="1:18" x14ac:dyDescent="0.25">
      <c r="A57" s="25"/>
      <c r="B57" s="25"/>
    </row>
    <row r="58" spans="1:18" x14ac:dyDescent="0.25">
      <c r="A58" s="25"/>
      <c r="B58" s="25"/>
    </row>
    <row r="59" spans="1:18" x14ac:dyDescent="0.25">
      <c r="A59" s="25"/>
      <c r="B59" s="25"/>
    </row>
    <row r="60" spans="1:18" x14ac:dyDescent="0.25">
      <c r="A60" s="25"/>
      <c r="B60" s="25"/>
    </row>
    <row r="61" spans="1:18" x14ac:dyDescent="0.25">
      <c r="A61" s="25"/>
      <c r="B61" s="25"/>
    </row>
    <row r="62" spans="1:18" x14ac:dyDescent="0.25">
      <c r="A62" s="25"/>
      <c r="B62" s="25"/>
    </row>
    <row r="63" spans="1:18" x14ac:dyDescent="0.25">
      <c r="A63" s="25"/>
      <c r="B63" s="25"/>
    </row>
    <row r="64" spans="1:18" x14ac:dyDescent="0.25">
      <c r="A64" s="25"/>
      <c r="B64" s="25"/>
    </row>
    <row r="65" spans="1:2" x14ac:dyDescent="0.25">
      <c r="A65" s="25"/>
      <c r="B65" s="25"/>
    </row>
    <row r="66" spans="1:2" x14ac:dyDescent="0.25">
      <c r="A66" s="25"/>
      <c r="B66" s="25"/>
    </row>
    <row r="67" spans="1:2" x14ac:dyDescent="0.25">
      <c r="A67" s="25"/>
      <c r="B67" s="25"/>
    </row>
    <row r="68" spans="1:2" x14ac:dyDescent="0.25">
      <c r="A68" s="25"/>
      <c r="B68" s="25"/>
    </row>
    <row r="69" spans="1:2" x14ac:dyDescent="0.25">
      <c r="A69" s="25"/>
      <c r="B69" s="25"/>
    </row>
    <row r="70" spans="1:2" x14ac:dyDescent="0.25">
      <c r="A70" s="25"/>
      <c r="B70" s="25"/>
    </row>
    <row r="71" spans="1:2" x14ac:dyDescent="0.25">
      <c r="A71" s="25"/>
      <c r="B71" s="25"/>
    </row>
    <row r="72" spans="1:2" x14ac:dyDescent="0.25">
      <c r="A72" s="25"/>
      <c r="B72" s="25"/>
    </row>
    <row r="73" spans="1:2" x14ac:dyDescent="0.25">
      <c r="A73" s="25"/>
      <c r="B73" s="25"/>
    </row>
    <row r="74" spans="1:2" x14ac:dyDescent="0.25">
      <c r="A74" s="25"/>
      <c r="B74" s="25"/>
    </row>
    <row r="75" spans="1:2" x14ac:dyDescent="0.25">
      <c r="A75" s="25"/>
      <c r="B75" s="25"/>
    </row>
    <row r="76" spans="1:2" x14ac:dyDescent="0.25">
      <c r="A76" s="25"/>
      <c r="B76" s="25"/>
    </row>
    <row r="77" spans="1:2" x14ac:dyDescent="0.25">
      <c r="A77" s="25"/>
      <c r="B77" s="25"/>
    </row>
    <row r="78" spans="1:2" x14ac:dyDescent="0.25">
      <c r="A78" s="25"/>
      <c r="B78" s="25"/>
    </row>
    <row r="79" spans="1:2" x14ac:dyDescent="0.25">
      <c r="A79" s="25"/>
      <c r="B79" s="25"/>
    </row>
    <row r="80" spans="1:2" x14ac:dyDescent="0.25">
      <c r="A80" s="25"/>
      <c r="B80" s="25"/>
    </row>
    <row r="81" spans="1:2" x14ac:dyDescent="0.25">
      <c r="A81" s="25"/>
      <c r="B81" s="25"/>
    </row>
    <row r="82" spans="1:2" x14ac:dyDescent="0.25">
      <c r="A82" s="25"/>
      <c r="B82" s="25"/>
    </row>
    <row r="83" spans="1:2" x14ac:dyDescent="0.25">
      <c r="A83" s="25"/>
      <c r="B83" s="25"/>
    </row>
    <row r="84" spans="1:2" x14ac:dyDescent="0.25">
      <c r="A84" s="25"/>
      <c r="B84" s="25"/>
    </row>
    <row r="85" spans="1:2" x14ac:dyDescent="0.25">
      <c r="A85" s="25"/>
      <c r="B85" s="25"/>
    </row>
    <row r="86" spans="1:2" x14ac:dyDescent="0.25">
      <c r="A86" s="25"/>
      <c r="B86" s="25"/>
    </row>
    <row r="87" spans="1:2" x14ac:dyDescent="0.25">
      <c r="A87" s="25"/>
      <c r="B87" s="25"/>
    </row>
    <row r="88" spans="1:2" x14ac:dyDescent="0.25">
      <c r="A88" s="25"/>
      <c r="B88" s="25"/>
    </row>
    <row r="89" spans="1:2" x14ac:dyDescent="0.25">
      <c r="A89" s="25"/>
      <c r="B89" s="25"/>
    </row>
    <row r="90" spans="1:2" x14ac:dyDescent="0.25">
      <c r="A90" s="25"/>
      <c r="B90" s="25"/>
    </row>
    <row r="91" spans="1:2" x14ac:dyDescent="0.25">
      <c r="A91" s="25"/>
      <c r="B91" s="25"/>
    </row>
    <row r="92" spans="1:2" x14ac:dyDescent="0.25">
      <c r="A92" s="25"/>
      <c r="B92" s="25"/>
    </row>
    <row r="93" spans="1:2" x14ac:dyDescent="0.25">
      <c r="A93" s="25"/>
      <c r="B93" s="25"/>
    </row>
    <row r="94" spans="1:2" x14ac:dyDescent="0.25">
      <c r="A94" s="25"/>
      <c r="B94" s="25"/>
    </row>
    <row r="95" spans="1:2" x14ac:dyDescent="0.25">
      <c r="A95" s="25"/>
      <c r="B95" s="25"/>
    </row>
    <row r="96" spans="1:2" x14ac:dyDescent="0.25">
      <c r="A96" s="25"/>
      <c r="B96" s="25"/>
    </row>
    <row r="97" spans="1:2" x14ac:dyDescent="0.25">
      <c r="A97" s="25"/>
      <c r="B97" s="25"/>
    </row>
    <row r="98" spans="1:2" x14ac:dyDescent="0.25">
      <c r="A98" s="25"/>
      <c r="B98" s="25"/>
    </row>
    <row r="99" spans="1:2" x14ac:dyDescent="0.25">
      <c r="A99" s="25"/>
      <c r="B99" s="25"/>
    </row>
    <row r="100" spans="1:2" x14ac:dyDescent="0.25">
      <c r="A100" s="25"/>
      <c r="B100" s="25"/>
    </row>
    <row r="101" spans="1:2" x14ac:dyDescent="0.25">
      <c r="A101" s="25"/>
      <c r="B101" s="25"/>
    </row>
    <row r="102" spans="1:2" x14ac:dyDescent="0.25">
      <c r="A102" s="25"/>
      <c r="B102" s="25"/>
    </row>
    <row r="103" spans="1:2" x14ac:dyDescent="0.25">
      <c r="A103" s="25"/>
      <c r="B103" s="25"/>
    </row>
    <row r="104" spans="1:2" x14ac:dyDescent="0.25">
      <c r="A104" s="25"/>
      <c r="B104" s="25"/>
    </row>
    <row r="105" spans="1:2" x14ac:dyDescent="0.25">
      <c r="A105" s="25"/>
      <c r="B105" s="25"/>
    </row>
    <row r="106" spans="1:2" x14ac:dyDescent="0.25">
      <c r="A106" s="25"/>
      <c r="B106" s="25"/>
    </row>
    <row r="107" spans="1:2" x14ac:dyDescent="0.25">
      <c r="A107" s="25"/>
      <c r="B107" s="25"/>
    </row>
    <row r="108" spans="1:2" x14ac:dyDescent="0.25">
      <c r="A108" s="25"/>
      <c r="B108" s="25"/>
    </row>
    <row r="109" spans="1:2" x14ac:dyDescent="0.25">
      <c r="A109" s="25"/>
      <c r="B109" s="25"/>
    </row>
    <row r="110" spans="1:2" x14ac:dyDescent="0.25">
      <c r="A110" s="25"/>
      <c r="B110" s="25"/>
    </row>
    <row r="111" spans="1:2" x14ac:dyDescent="0.25">
      <c r="A111" s="25"/>
      <c r="B111" s="25"/>
    </row>
    <row r="112" spans="1:2" x14ac:dyDescent="0.25">
      <c r="A112" s="25"/>
      <c r="B112" s="25"/>
    </row>
    <row r="113" spans="1:2" x14ac:dyDescent="0.25">
      <c r="A113" s="25"/>
      <c r="B113" s="25"/>
    </row>
    <row r="114" spans="1:2" x14ac:dyDescent="0.25">
      <c r="A114" s="25"/>
      <c r="B114" s="25"/>
    </row>
    <row r="115" spans="1:2" x14ac:dyDescent="0.25">
      <c r="A115" s="25"/>
      <c r="B115" s="25"/>
    </row>
    <row r="116" spans="1:2" x14ac:dyDescent="0.25">
      <c r="A116" s="25"/>
      <c r="B116" s="25"/>
    </row>
    <row r="117" spans="1:2" x14ac:dyDescent="0.25">
      <c r="A117" s="25"/>
      <c r="B117" s="25"/>
    </row>
    <row r="118" spans="1:2" x14ac:dyDescent="0.25">
      <c r="A118" s="25"/>
      <c r="B118" s="25"/>
    </row>
    <row r="119" spans="1:2" x14ac:dyDescent="0.25">
      <c r="A119" s="25"/>
      <c r="B119" s="25"/>
    </row>
    <row r="120" spans="1:2" x14ac:dyDescent="0.25">
      <c r="A120" s="25"/>
      <c r="B120" s="25"/>
    </row>
    <row r="121" spans="1:2" x14ac:dyDescent="0.25">
      <c r="A121" s="25"/>
      <c r="B121" s="25"/>
    </row>
    <row r="122" spans="1:2" x14ac:dyDescent="0.25">
      <c r="A122" s="25"/>
      <c r="B122" s="25"/>
    </row>
    <row r="123" spans="1:2" x14ac:dyDescent="0.25">
      <c r="A123" s="25"/>
      <c r="B123" s="25"/>
    </row>
    <row r="124" spans="1:2" x14ac:dyDescent="0.25">
      <c r="A124" s="25"/>
      <c r="B124" s="25"/>
    </row>
    <row r="125" spans="1:2" x14ac:dyDescent="0.25">
      <c r="A125" s="25"/>
      <c r="B125" s="25"/>
    </row>
    <row r="126" spans="1:2" x14ac:dyDescent="0.25">
      <c r="A126" s="25"/>
      <c r="B126" s="25"/>
    </row>
    <row r="127" spans="1:2" x14ac:dyDescent="0.25">
      <c r="A127" s="25"/>
      <c r="B127" s="25"/>
    </row>
    <row r="128" spans="1:2" x14ac:dyDescent="0.25">
      <c r="A128" s="25"/>
      <c r="B128" s="25"/>
    </row>
    <row r="129" spans="1:2" x14ac:dyDescent="0.25">
      <c r="A129" s="25"/>
      <c r="B129" s="25"/>
    </row>
    <row r="130" spans="1:2" x14ac:dyDescent="0.25">
      <c r="A130" s="25"/>
      <c r="B130" s="25"/>
    </row>
    <row r="131" spans="1:2" x14ac:dyDescent="0.25">
      <c r="A131" s="25"/>
      <c r="B131" s="25"/>
    </row>
    <row r="132" spans="1:2" x14ac:dyDescent="0.25">
      <c r="A132" s="25"/>
      <c r="B132" s="25"/>
    </row>
    <row r="133" spans="1:2" x14ac:dyDescent="0.25">
      <c r="A133" s="25"/>
      <c r="B133" s="25"/>
    </row>
    <row r="134" spans="1:2" x14ac:dyDescent="0.25">
      <c r="A134" s="25"/>
      <c r="B134" s="25"/>
    </row>
    <row r="135" spans="1:2" x14ac:dyDescent="0.25">
      <c r="A135" s="25"/>
      <c r="B135" s="25"/>
    </row>
    <row r="136" spans="1:2" x14ac:dyDescent="0.25">
      <c r="A136" s="25"/>
      <c r="B136" s="25"/>
    </row>
    <row r="137" spans="1:2" x14ac:dyDescent="0.25">
      <c r="A137" s="25"/>
      <c r="B137" s="25"/>
    </row>
    <row r="138" spans="1:2" x14ac:dyDescent="0.25">
      <c r="A138" s="25"/>
      <c r="B138" s="25"/>
    </row>
    <row r="139" spans="1:2" x14ac:dyDescent="0.25">
      <c r="A139" s="25"/>
      <c r="B139" s="25"/>
    </row>
    <row r="140" spans="1:2" x14ac:dyDescent="0.25">
      <c r="A140" s="25"/>
      <c r="B140" s="25"/>
    </row>
    <row r="141" spans="1:2" x14ac:dyDescent="0.25">
      <c r="A141" s="25"/>
      <c r="B141" s="25"/>
    </row>
    <row r="142" spans="1:2" x14ac:dyDescent="0.25">
      <c r="A142" s="25"/>
      <c r="B142" s="25"/>
    </row>
    <row r="143" spans="1:2" x14ac:dyDescent="0.25">
      <c r="A143" s="25"/>
      <c r="B143" s="25"/>
    </row>
    <row r="144" spans="1:2" x14ac:dyDescent="0.25">
      <c r="A144" s="25"/>
      <c r="B144" s="25"/>
    </row>
    <row r="145" spans="1:2" x14ac:dyDescent="0.25">
      <c r="A145" s="25"/>
      <c r="B145" s="25"/>
    </row>
    <row r="146" spans="1:2" x14ac:dyDescent="0.25">
      <c r="A146" s="25"/>
      <c r="B146" s="25"/>
    </row>
    <row r="147" spans="1:2" x14ac:dyDescent="0.25">
      <c r="A147" s="25"/>
      <c r="B147" s="25"/>
    </row>
    <row r="148" spans="1:2" x14ac:dyDescent="0.25">
      <c r="A148" s="25"/>
      <c r="B148" s="25"/>
    </row>
    <row r="149" spans="1:2" x14ac:dyDescent="0.25">
      <c r="A149" s="25"/>
      <c r="B149" s="25"/>
    </row>
    <row r="150" spans="1:2" x14ac:dyDescent="0.25">
      <c r="A150" s="25"/>
      <c r="B150" s="25"/>
    </row>
    <row r="151" spans="1:2" x14ac:dyDescent="0.25">
      <c r="A151" s="25"/>
      <c r="B151" s="25"/>
    </row>
    <row r="152" spans="1:2" x14ac:dyDescent="0.25">
      <c r="A152" s="25"/>
      <c r="B152" s="25"/>
    </row>
    <row r="153" spans="1:2" x14ac:dyDescent="0.25">
      <c r="A153" s="25"/>
      <c r="B153" s="25"/>
    </row>
    <row r="154" spans="1:2" x14ac:dyDescent="0.25">
      <c r="A154" s="25"/>
      <c r="B154" s="25"/>
    </row>
    <row r="155" spans="1:2" x14ac:dyDescent="0.25">
      <c r="A155" s="25"/>
      <c r="B155" s="25"/>
    </row>
    <row r="156" spans="1:2" x14ac:dyDescent="0.25">
      <c r="A156" s="25"/>
      <c r="B156" s="25"/>
    </row>
    <row r="157" spans="1:2" x14ac:dyDescent="0.25">
      <c r="A157" s="25"/>
      <c r="B157" s="25"/>
    </row>
    <row r="158" spans="1:2" x14ac:dyDescent="0.25">
      <c r="A158" s="25"/>
      <c r="B158" s="25"/>
    </row>
    <row r="159" spans="1:2" x14ac:dyDescent="0.25">
      <c r="A159" s="25"/>
      <c r="B159" s="25"/>
    </row>
    <row r="160" spans="1:2" x14ac:dyDescent="0.25">
      <c r="A160" s="25"/>
      <c r="B160" s="25"/>
    </row>
    <row r="161" spans="1:2" x14ac:dyDescent="0.25">
      <c r="A161" s="25"/>
      <c r="B161" s="25"/>
    </row>
    <row r="162" spans="1:2" x14ac:dyDescent="0.25">
      <c r="A162" s="25"/>
      <c r="B162" s="25"/>
    </row>
    <row r="163" spans="1:2" x14ac:dyDescent="0.25">
      <c r="A163" s="25"/>
      <c r="B163" s="25"/>
    </row>
    <row r="164" spans="1:2" x14ac:dyDescent="0.25">
      <c r="A164" s="25"/>
      <c r="B164" s="25"/>
    </row>
    <row r="165" spans="1:2" x14ac:dyDescent="0.25">
      <c r="A165" s="25"/>
      <c r="B165" s="25"/>
    </row>
    <row r="166" spans="1:2" x14ac:dyDescent="0.25">
      <c r="A166" s="25"/>
      <c r="B166" s="25"/>
    </row>
    <row r="167" spans="1:2" x14ac:dyDescent="0.25">
      <c r="A167" s="25"/>
      <c r="B167" s="25"/>
    </row>
    <row r="168" spans="1:2" x14ac:dyDescent="0.25">
      <c r="A168" s="25"/>
      <c r="B168" s="25"/>
    </row>
    <row r="169" spans="1:2" x14ac:dyDescent="0.25">
      <c r="A169" s="25"/>
      <c r="B169" s="25"/>
    </row>
    <row r="170" spans="1:2" x14ac:dyDescent="0.25">
      <c r="A170" s="25"/>
      <c r="B170" s="25"/>
    </row>
    <row r="171" spans="1:2" x14ac:dyDescent="0.25">
      <c r="A171" s="25"/>
      <c r="B171" s="25"/>
    </row>
    <row r="172" spans="1:2" x14ac:dyDescent="0.25">
      <c r="A172" s="25"/>
      <c r="B172" s="25"/>
    </row>
    <row r="173" spans="1:2" x14ac:dyDescent="0.25">
      <c r="A173" s="25"/>
      <c r="B173" s="25"/>
    </row>
    <row r="174" spans="1:2" x14ac:dyDescent="0.25">
      <c r="A174" s="25"/>
      <c r="B174" s="25"/>
    </row>
    <row r="175" spans="1:2" x14ac:dyDescent="0.25">
      <c r="A175" s="25"/>
      <c r="B175" s="25"/>
    </row>
    <row r="176" spans="1:2" x14ac:dyDescent="0.25">
      <c r="A176" s="25"/>
      <c r="B176" s="25"/>
    </row>
    <row r="177" spans="1:2" x14ac:dyDescent="0.25">
      <c r="A177" s="25"/>
      <c r="B177" s="25"/>
    </row>
    <row r="178" spans="1:2" x14ac:dyDescent="0.25">
      <c r="A178" s="25"/>
      <c r="B178" s="25"/>
    </row>
    <row r="179" spans="1:2" x14ac:dyDescent="0.25">
      <c r="A179" s="25"/>
      <c r="B179" s="25"/>
    </row>
    <row r="180" spans="1:2" x14ac:dyDescent="0.25">
      <c r="A180" s="25"/>
      <c r="B180" s="25"/>
    </row>
    <row r="181" spans="1:2" x14ac:dyDescent="0.25">
      <c r="A181" s="25"/>
      <c r="B181" s="25"/>
    </row>
    <row r="182" spans="1:2" x14ac:dyDescent="0.25">
      <c r="A182" s="25"/>
      <c r="B182" s="25"/>
    </row>
    <row r="183" spans="1:2" x14ac:dyDescent="0.25">
      <c r="A183" s="25"/>
      <c r="B183" s="25"/>
    </row>
    <row r="184" spans="1:2" x14ac:dyDescent="0.25">
      <c r="A184" s="25"/>
      <c r="B184" s="25"/>
    </row>
    <row r="185" spans="1:2" x14ac:dyDescent="0.25">
      <c r="A185" s="25"/>
      <c r="B185" s="25"/>
    </row>
    <row r="186" spans="1:2" x14ac:dyDescent="0.25">
      <c r="A186" s="25"/>
      <c r="B186" s="25"/>
    </row>
    <row r="187" spans="1:2" x14ac:dyDescent="0.25">
      <c r="A187" s="25"/>
      <c r="B187" s="25"/>
    </row>
    <row r="188" spans="1:2" x14ac:dyDescent="0.25">
      <c r="A188" s="25"/>
      <c r="B188" s="25"/>
    </row>
    <row r="189" spans="1:2" x14ac:dyDescent="0.25">
      <c r="A189" s="25"/>
      <c r="B189" s="25"/>
    </row>
    <row r="190" spans="1:2" x14ac:dyDescent="0.25">
      <c r="A190" s="25"/>
      <c r="B190" s="25"/>
    </row>
    <row r="191" spans="1:2" x14ac:dyDescent="0.25">
      <c r="A191" s="25"/>
      <c r="B191" s="25"/>
    </row>
    <row r="192" spans="1:2" x14ac:dyDescent="0.25">
      <c r="A192" s="25"/>
      <c r="B192" s="25"/>
    </row>
    <row r="193" spans="1:2" x14ac:dyDescent="0.25">
      <c r="A193" s="25"/>
      <c r="B193" s="25"/>
    </row>
    <row r="194" spans="1:2" x14ac:dyDescent="0.25">
      <c r="A194" s="25"/>
      <c r="B194" s="25"/>
    </row>
    <row r="195" spans="1:2" x14ac:dyDescent="0.25">
      <c r="A195" s="25"/>
      <c r="B195" s="25"/>
    </row>
    <row r="196" spans="1:2" x14ac:dyDescent="0.25">
      <c r="A196" s="25"/>
      <c r="B196" s="25"/>
    </row>
    <row r="197" spans="1:2" x14ac:dyDescent="0.25">
      <c r="A197" s="25"/>
      <c r="B197" s="25"/>
    </row>
    <row r="198" spans="1:2" x14ac:dyDescent="0.25">
      <c r="A198" s="25"/>
      <c r="B198" s="25"/>
    </row>
    <row r="199" spans="1:2" x14ac:dyDescent="0.25">
      <c r="A199" s="25"/>
      <c r="B199" s="25"/>
    </row>
    <row r="200" spans="1:2" x14ac:dyDescent="0.25">
      <c r="A200" s="25"/>
      <c r="B200" s="25"/>
    </row>
    <row r="201" spans="1:2" x14ac:dyDescent="0.25">
      <c r="A201" s="25"/>
      <c r="B201" s="25"/>
    </row>
    <row r="202" spans="1:2" x14ac:dyDescent="0.25">
      <c r="A202" s="25"/>
      <c r="B202" s="25"/>
    </row>
    <row r="203" spans="1:2" x14ac:dyDescent="0.25">
      <c r="A203" s="25"/>
      <c r="B203" s="25"/>
    </row>
    <row r="204" spans="1:2" x14ac:dyDescent="0.25">
      <c r="A204" s="25"/>
      <c r="B204" s="25"/>
    </row>
    <row r="205" spans="1:2" x14ac:dyDescent="0.25">
      <c r="A205" s="25"/>
      <c r="B205" s="25"/>
    </row>
    <row r="206" spans="1:2" x14ac:dyDescent="0.25">
      <c r="A206" s="25"/>
      <c r="B206" s="25"/>
    </row>
    <row r="207" spans="1:2" x14ac:dyDescent="0.25">
      <c r="A207" s="25"/>
      <c r="B207" s="25"/>
    </row>
    <row r="208" spans="1:2" x14ac:dyDescent="0.25">
      <c r="A208" s="25"/>
      <c r="B208" s="25"/>
    </row>
    <row r="209" spans="1:2" x14ac:dyDescent="0.25">
      <c r="A209" s="25"/>
      <c r="B209" s="25"/>
    </row>
    <row r="210" spans="1:2" x14ac:dyDescent="0.25">
      <c r="A210" s="25"/>
      <c r="B210" s="25"/>
    </row>
    <row r="211" spans="1:2" x14ac:dyDescent="0.25">
      <c r="A211" s="25"/>
      <c r="B211" s="25"/>
    </row>
    <row r="212" spans="1:2" x14ac:dyDescent="0.25">
      <c r="A212" s="25"/>
      <c r="B212" s="25"/>
    </row>
    <row r="213" spans="1:2" x14ac:dyDescent="0.25">
      <c r="A213" s="25"/>
      <c r="B213" s="25"/>
    </row>
    <row r="214" spans="1:2" x14ac:dyDescent="0.25">
      <c r="A214" s="25"/>
      <c r="B214" s="25"/>
    </row>
    <row r="215" spans="1:2" x14ac:dyDescent="0.25">
      <c r="A215" s="25"/>
      <c r="B215" s="25"/>
    </row>
    <row r="216" spans="1:2" x14ac:dyDescent="0.25">
      <c r="A216" s="25"/>
      <c r="B216" s="25"/>
    </row>
    <row r="217" spans="1:2" x14ac:dyDescent="0.25">
      <c r="A217" s="25"/>
      <c r="B217" s="25"/>
    </row>
    <row r="218" spans="1:2" x14ac:dyDescent="0.25">
      <c r="A218" s="25"/>
      <c r="B218" s="25"/>
    </row>
    <row r="219" spans="1:2" x14ac:dyDescent="0.25">
      <c r="A219" s="25"/>
      <c r="B219" s="25"/>
    </row>
    <row r="220" spans="1:2" x14ac:dyDescent="0.25">
      <c r="A220" s="25"/>
      <c r="B220" s="25"/>
    </row>
    <row r="221" spans="1:2" x14ac:dyDescent="0.25">
      <c r="A221" s="25"/>
      <c r="B221" s="25"/>
    </row>
    <row r="222" spans="1:2" x14ac:dyDescent="0.25">
      <c r="A222" s="25"/>
      <c r="B222" s="25"/>
    </row>
    <row r="223" spans="1:2" x14ac:dyDescent="0.25">
      <c r="A223" s="25"/>
      <c r="B223" s="25"/>
    </row>
    <row r="224" spans="1:2" x14ac:dyDescent="0.25">
      <c r="A224" s="25"/>
      <c r="B224" s="25"/>
    </row>
    <row r="225" spans="1:2" x14ac:dyDescent="0.25">
      <c r="A225" s="25"/>
      <c r="B225" s="25"/>
    </row>
    <row r="226" spans="1:2" x14ac:dyDescent="0.25">
      <c r="A226" s="25"/>
      <c r="B226" s="25"/>
    </row>
    <row r="227" spans="1:2" x14ac:dyDescent="0.25">
      <c r="A227" s="25"/>
      <c r="B227" s="25"/>
    </row>
    <row r="228" spans="1:2" x14ac:dyDescent="0.25">
      <c r="A228" s="25"/>
      <c r="B228" s="25"/>
    </row>
    <row r="229" spans="1:2" x14ac:dyDescent="0.25">
      <c r="A229" s="25"/>
      <c r="B229" s="25"/>
    </row>
    <row r="230" spans="1:2" x14ac:dyDescent="0.25">
      <c r="A230" s="25"/>
      <c r="B230" s="25"/>
    </row>
    <row r="231" spans="1:2" x14ac:dyDescent="0.25">
      <c r="A231" s="25"/>
      <c r="B231" s="25"/>
    </row>
    <row r="232" spans="1:2" x14ac:dyDescent="0.25">
      <c r="A232" s="25"/>
      <c r="B232" s="25"/>
    </row>
    <row r="233" spans="1:2" x14ac:dyDescent="0.25">
      <c r="A233" s="25"/>
      <c r="B233" s="25"/>
    </row>
    <row r="234" spans="1:2" x14ac:dyDescent="0.25">
      <c r="A234" s="25"/>
      <c r="B234" s="25"/>
    </row>
    <row r="235" spans="1:2" x14ac:dyDescent="0.25">
      <c r="A235" s="25"/>
      <c r="B235" s="25"/>
    </row>
    <row r="236" spans="1:2" x14ac:dyDescent="0.25">
      <c r="A236" s="25"/>
      <c r="B236" s="25"/>
    </row>
    <row r="237" spans="1:2" x14ac:dyDescent="0.25">
      <c r="A237" s="25"/>
      <c r="B237" s="25"/>
    </row>
    <row r="238" spans="1:2" x14ac:dyDescent="0.25">
      <c r="A238" s="25"/>
      <c r="B238" s="25"/>
    </row>
    <row r="239" spans="1:2" x14ac:dyDescent="0.25">
      <c r="A239" s="25"/>
      <c r="B239" s="25"/>
    </row>
    <row r="240" spans="1:2" x14ac:dyDescent="0.25">
      <c r="A240" s="25"/>
      <c r="B240" s="25"/>
    </row>
    <row r="241" spans="1:2" x14ac:dyDescent="0.25">
      <c r="A241" s="25"/>
      <c r="B241" s="25"/>
    </row>
    <row r="242" spans="1:2" x14ac:dyDescent="0.25">
      <c r="A242" s="25"/>
      <c r="B242" s="25"/>
    </row>
    <row r="243" spans="1:2" x14ac:dyDescent="0.25">
      <c r="A243" s="25"/>
      <c r="B243" s="25"/>
    </row>
    <row r="244" spans="1:2" x14ac:dyDescent="0.25">
      <c r="A244" s="25"/>
      <c r="B244" s="25"/>
    </row>
    <row r="245" spans="1:2" x14ac:dyDescent="0.25">
      <c r="A245" s="25"/>
      <c r="B245" s="25"/>
    </row>
    <row r="246" spans="1:2" x14ac:dyDescent="0.25">
      <c r="A246" s="25"/>
      <c r="B246" s="25"/>
    </row>
    <row r="247" spans="1:2" x14ac:dyDescent="0.25">
      <c r="A247" s="25"/>
      <c r="B247" s="25"/>
    </row>
    <row r="248" spans="1:2" x14ac:dyDescent="0.25">
      <c r="A248" s="25"/>
      <c r="B248" s="25"/>
    </row>
    <row r="249" spans="1:2" x14ac:dyDescent="0.25">
      <c r="A249" s="25"/>
      <c r="B249" s="25"/>
    </row>
    <row r="250" spans="1:2" x14ac:dyDescent="0.25">
      <c r="A250" s="25"/>
      <c r="B250" s="25"/>
    </row>
    <row r="251" spans="1:2" x14ac:dyDescent="0.25">
      <c r="A251" s="25"/>
      <c r="B251" s="25"/>
    </row>
    <row r="252" spans="1:2" x14ac:dyDescent="0.25">
      <c r="A252" s="25"/>
      <c r="B252" s="25"/>
    </row>
    <row r="253" spans="1:2" x14ac:dyDescent="0.25">
      <c r="A253" s="25"/>
      <c r="B253" s="25"/>
    </row>
    <row r="254" spans="1:2" x14ac:dyDescent="0.25">
      <c r="A254" s="25"/>
      <c r="B254" s="25"/>
    </row>
    <row r="255" spans="1:2" x14ac:dyDescent="0.25">
      <c r="A255" s="25"/>
      <c r="B255" s="25"/>
    </row>
    <row r="256" spans="1:2" x14ac:dyDescent="0.25">
      <c r="A256" s="25"/>
      <c r="B256" s="25"/>
    </row>
    <row r="257" spans="1:2" x14ac:dyDescent="0.25">
      <c r="A257" s="25"/>
      <c r="B257" s="25"/>
    </row>
    <row r="258" spans="1:2" x14ac:dyDescent="0.25">
      <c r="A258" s="25"/>
      <c r="B258" s="25"/>
    </row>
    <row r="259" spans="1:2" x14ac:dyDescent="0.25">
      <c r="A259" s="25"/>
      <c r="B259" s="25"/>
    </row>
    <row r="260" spans="1:2" x14ac:dyDescent="0.25">
      <c r="A260" s="25"/>
      <c r="B260" s="25"/>
    </row>
    <row r="261" spans="1:2" x14ac:dyDescent="0.25">
      <c r="A261" s="25"/>
      <c r="B261" s="25"/>
    </row>
    <row r="262" spans="1:2" x14ac:dyDescent="0.25">
      <c r="A262" s="25"/>
      <c r="B262" s="25"/>
    </row>
    <row r="263" spans="1:2" x14ac:dyDescent="0.25">
      <c r="A263" s="25"/>
      <c r="B263" s="25"/>
    </row>
    <row r="264" spans="1:2" x14ac:dyDescent="0.25">
      <c r="A264" s="25"/>
      <c r="B264" s="25"/>
    </row>
    <row r="265" spans="1:2" x14ac:dyDescent="0.25">
      <c r="A265" s="25"/>
      <c r="B265" s="25"/>
    </row>
    <row r="266" spans="1:2" x14ac:dyDescent="0.25">
      <c r="A266" s="25"/>
      <c r="B266" s="25"/>
    </row>
    <row r="267" spans="1:2" x14ac:dyDescent="0.25">
      <c r="A267" s="25"/>
      <c r="B267" s="25"/>
    </row>
    <row r="268" spans="1:2" x14ac:dyDescent="0.25">
      <c r="A268" s="25"/>
      <c r="B268" s="25"/>
    </row>
    <row r="269" spans="1:2" x14ac:dyDescent="0.25">
      <c r="A269" s="25"/>
      <c r="B269" s="25"/>
    </row>
    <row r="270" spans="1:2" x14ac:dyDescent="0.25">
      <c r="A270" s="25"/>
      <c r="B270" s="25"/>
    </row>
    <row r="271" spans="1:2" x14ac:dyDescent="0.25">
      <c r="A271" s="25"/>
      <c r="B271" s="25"/>
    </row>
    <row r="272" spans="1:2" x14ac:dyDescent="0.25">
      <c r="A272" s="25"/>
      <c r="B272" s="25"/>
    </row>
    <row r="273" spans="1:2" x14ac:dyDescent="0.25">
      <c r="A273" s="25"/>
      <c r="B273" s="25"/>
    </row>
    <row r="274" spans="1:2" x14ac:dyDescent="0.25">
      <c r="A274" s="25"/>
      <c r="B274" s="25"/>
    </row>
    <row r="275" spans="1:2" x14ac:dyDescent="0.25">
      <c r="A275" s="25"/>
      <c r="B275" s="25"/>
    </row>
    <row r="276" spans="1:2" x14ac:dyDescent="0.25">
      <c r="A276" s="25"/>
      <c r="B276" s="25"/>
    </row>
    <row r="277" spans="1:2" x14ac:dyDescent="0.25">
      <c r="A277" s="25"/>
      <c r="B277" s="25"/>
    </row>
    <row r="278" spans="1:2" x14ac:dyDescent="0.25">
      <c r="A278" s="25"/>
      <c r="B278" s="25"/>
    </row>
    <row r="279" spans="1:2" x14ac:dyDescent="0.25">
      <c r="A279" s="25"/>
      <c r="B279" s="25"/>
    </row>
    <row r="280" spans="1:2" x14ac:dyDescent="0.25">
      <c r="A280" s="25"/>
      <c r="B280" s="25"/>
    </row>
    <row r="281" spans="1:2" x14ac:dyDescent="0.25">
      <c r="A281" s="25"/>
      <c r="B281" s="25"/>
    </row>
    <row r="282" spans="1:2" x14ac:dyDescent="0.25">
      <c r="A282" s="25"/>
      <c r="B282" s="25"/>
    </row>
    <row r="283" spans="1:2" x14ac:dyDescent="0.25">
      <c r="A283" s="25"/>
      <c r="B283" s="25"/>
    </row>
    <row r="284" spans="1:2" x14ac:dyDescent="0.25">
      <c r="A284" s="25"/>
      <c r="B284" s="25"/>
    </row>
    <row r="285" spans="1:2" x14ac:dyDescent="0.25">
      <c r="A285" s="25"/>
      <c r="B285" s="25"/>
    </row>
    <row r="286" spans="1:2" x14ac:dyDescent="0.25">
      <c r="A286" s="25"/>
      <c r="B286" s="25"/>
    </row>
    <row r="287" spans="1:2" x14ac:dyDescent="0.25">
      <c r="A287" s="25"/>
      <c r="B287" s="25"/>
    </row>
    <row r="288" spans="1:2" x14ac:dyDescent="0.25">
      <c r="A288" s="25"/>
      <c r="B288" s="25"/>
    </row>
    <row r="289" spans="1:2" x14ac:dyDescent="0.25">
      <c r="A289" s="25"/>
      <c r="B289" s="25"/>
    </row>
    <row r="290" spans="1:2" x14ac:dyDescent="0.25">
      <c r="A290" s="25"/>
      <c r="B290" s="25"/>
    </row>
    <row r="291" spans="1:2" x14ac:dyDescent="0.25">
      <c r="A291" s="25"/>
      <c r="B291" s="25"/>
    </row>
    <row r="292" spans="1:2" x14ac:dyDescent="0.25">
      <c r="A292" s="25"/>
      <c r="B292" s="25"/>
    </row>
    <row r="293" spans="1:2" x14ac:dyDescent="0.25">
      <c r="A293" s="25"/>
      <c r="B293" s="25"/>
    </row>
    <row r="294" spans="1:2" x14ac:dyDescent="0.25">
      <c r="A294" s="25"/>
      <c r="B294" s="25"/>
    </row>
    <row r="295" spans="1:2" x14ac:dyDescent="0.25">
      <c r="A295" s="25"/>
      <c r="B295" s="25"/>
    </row>
    <row r="296" spans="1:2" x14ac:dyDescent="0.25">
      <c r="A296" s="25"/>
      <c r="B296" s="25"/>
    </row>
    <row r="297" spans="1:2" x14ac:dyDescent="0.25">
      <c r="A297" s="25"/>
      <c r="B297" s="25"/>
    </row>
    <row r="298" spans="1:2" x14ac:dyDescent="0.25">
      <c r="A298" s="25"/>
      <c r="B298" s="25"/>
    </row>
    <row r="299" spans="1:2" x14ac:dyDescent="0.25">
      <c r="A299" s="25"/>
      <c r="B299" s="25"/>
    </row>
    <row r="300" spans="1:2" x14ac:dyDescent="0.25">
      <c r="A300" s="25"/>
      <c r="B300" s="25"/>
    </row>
    <row r="301" spans="1:2" x14ac:dyDescent="0.25">
      <c r="A301" s="25"/>
      <c r="B301" s="25"/>
    </row>
    <row r="302" spans="1:2" x14ac:dyDescent="0.25">
      <c r="A302" s="25"/>
      <c r="B302" s="25"/>
    </row>
    <row r="303" spans="1:2" x14ac:dyDescent="0.25">
      <c r="A303" s="25"/>
      <c r="B303" s="25"/>
    </row>
    <row r="304" spans="1:2" x14ac:dyDescent="0.25">
      <c r="A304" s="25"/>
      <c r="B304" s="25"/>
    </row>
    <row r="305" spans="1:2" x14ac:dyDescent="0.25">
      <c r="A305" s="25"/>
      <c r="B305" s="25"/>
    </row>
    <row r="306" spans="1:2" x14ac:dyDescent="0.25">
      <c r="A306" s="25"/>
      <c r="B306" s="25"/>
    </row>
    <row r="307" spans="1:2" x14ac:dyDescent="0.25">
      <c r="A307" s="25"/>
      <c r="B307" s="25"/>
    </row>
    <row r="308" spans="1:2" x14ac:dyDescent="0.25">
      <c r="A308" s="25"/>
      <c r="B308" s="25"/>
    </row>
    <row r="309" spans="1:2" x14ac:dyDescent="0.25">
      <c r="A309" s="25"/>
      <c r="B309" s="25"/>
    </row>
    <row r="310" spans="1:2" x14ac:dyDescent="0.25">
      <c r="A310" s="25"/>
      <c r="B310" s="25"/>
    </row>
    <row r="311" spans="1:2" x14ac:dyDescent="0.25">
      <c r="A311" s="25"/>
      <c r="B311" s="25"/>
    </row>
    <row r="312" spans="1:2" x14ac:dyDescent="0.25">
      <c r="A312" s="25"/>
      <c r="B312" s="25"/>
    </row>
    <row r="313" spans="1:2" x14ac:dyDescent="0.25">
      <c r="A313" s="25"/>
      <c r="B313" s="25"/>
    </row>
    <row r="314" spans="1:2" x14ac:dyDescent="0.25">
      <c r="A314" s="25"/>
      <c r="B314" s="25"/>
    </row>
    <row r="315" spans="1:2" x14ac:dyDescent="0.25">
      <c r="A315" s="25"/>
      <c r="B315" s="25"/>
    </row>
    <row r="316" spans="1:2" x14ac:dyDescent="0.25">
      <c r="A316" s="25"/>
      <c r="B316" s="25"/>
    </row>
    <row r="317" spans="1:2" x14ac:dyDescent="0.25">
      <c r="A317" s="25"/>
      <c r="B317" s="25"/>
    </row>
    <row r="318" spans="1:2" x14ac:dyDescent="0.25">
      <c r="A318" s="25"/>
      <c r="B318" s="25"/>
    </row>
    <row r="319" spans="1:2" x14ac:dyDescent="0.25">
      <c r="A319" s="25"/>
      <c r="B319" s="25"/>
    </row>
    <row r="320" spans="1:2" x14ac:dyDescent="0.25">
      <c r="A320" s="25"/>
      <c r="B320" s="25"/>
    </row>
    <row r="321" spans="1:2" x14ac:dyDescent="0.25">
      <c r="A321" s="25"/>
      <c r="B321" s="25"/>
    </row>
    <row r="322" spans="1:2" x14ac:dyDescent="0.25">
      <c r="A322" s="25"/>
      <c r="B322" s="25"/>
    </row>
    <row r="323" spans="1:2" x14ac:dyDescent="0.25">
      <c r="A323" s="25"/>
      <c r="B323" s="25"/>
    </row>
    <row r="324" spans="1:2" x14ac:dyDescent="0.25">
      <c r="A324" s="25"/>
      <c r="B324" s="25"/>
    </row>
    <row r="325" spans="1:2" x14ac:dyDescent="0.25">
      <c r="A325" s="25"/>
      <c r="B325" s="25"/>
    </row>
    <row r="326" spans="1:2" x14ac:dyDescent="0.25">
      <c r="A326" s="25"/>
      <c r="B326" s="25"/>
    </row>
    <row r="327" spans="1:2" x14ac:dyDescent="0.25">
      <c r="A327" s="25"/>
      <c r="B327" s="25"/>
    </row>
    <row r="328" spans="1:2" x14ac:dyDescent="0.25">
      <c r="A328" s="25"/>
      <c r="B328" s="25"/>
    </row>
    <row r="329" spans="1:2" x14ac:dyDescent="0.25">
      <c r="A329" s="25"/>
      <c r="B329" s="25"/>
    </row>
    <row r="330" spans="1:2" x14ac:dyDescent="0.25">
      <c r="A330" s="25"/>
      <c r="B330" s="25"/>
    </row>
    <row r="331" spans="1:2" x14ac:dyDescent="0.25">
      <c r="A331" s="25"/>
      <c r="B331" s="25"/>
    </row>
    <row r="332" spans="1:2" x14ac:dyDescent="0.25">
      <c r="A332" s="25"/>
      <c r="B332" s="25"/>
    </row>
    <row r="333" spans="1:2" x14ac:dyDescent="0.25">
      <c r="A333" s="25"/>
      <c r="B333" s="25"/>
    </row>
    <row r="334" spans="1:2" x14ac:dyDescent="0.25">
      <c r="A334" s="25"/>
      <c r="B334" s="25"/>
    </row>
    <row r="335" spans="1:2" x14ac:dyDescent="0.25">
      <c r="A335" s="25"/>
      <c r="B335" s="25"/>
    </row>
    <row r="336" spans="1:2" x14ac:dyDescent="0.25">
      <c r="A336" s="25"/>
      <c r="B336" s="25"/>
    </row>
    <row r="337" spans="1:2" x14ac:dyDescent="0.25">
      <c r="A337" s="25"/>
      <c r="B337" s="25"/>
    </row>
    <row r="338" spans="1:2" x14ac:dyDescent="0.25">
      <c r="A338" s="25"/>
      <c r="B338" s="25"/>
    </row>
    <row r="339" spans="1:2" x14ac:dyDescent="0.25">
      <c r="A339" s="25"/>
      <c r="B339" s="25"/>
    </row>
    <row r="340" spans="1:2" x14ac:dyDescent="0.25">
      <c r="A340" s="25"/>
      <c r="B340" s="25"/>
    </row>
    <row r="341" spans="1:2" x14ac:dyDescent="0.25">
      <c r="A341" s="25"/>
      <c r="B341" s="25"/>
    </row>
    <row r="342" spans="1:2" x14ac:dyDescent="0.25">
      <c r="A342" s="25"/>
      <c r="B342" s="25"/>
    </row>
    <row r="343" spans="1:2" x14ac:dyDescent="0.25">
      <c r="A343" s="25"/>
      <c r="B343" s="25"/>
    </row>
    <row r="344" spans="1:2" x14ac:dyDescent="0.25">
      <c r="A344" s="25"/>
      <c r="B344" s="25"/>
    </row>
    <row r="345" spans="1:2" x14ac:dyDescent="0.25">
      <c r="A345" s="25"/>
      <c r="B345" s="25"/>
    </row>
    <row r="346" spans="1:2" x14ac:dyDescent="0.25">
      <c r="A346" s="25"/>
      <c r="B346" s="25"/>
    </row>
    <row r="347" spans="1:2" x14ac:dyDescent="0.25">
      <c r="A347" s="25"/>
      <c r="B347" s="25"/>
    </row>
    <row r="348" spans="1:2" x14ac:dyDescent="0.25">
      <c r="A348" s="25"/>
      <c r="B348" s="25"/>
    </row>
    <row r="349" spans="1:2" x14ac:dyDescent="0.25">
      <c r="A349" s="25"/>
      <c r="B349" s="25"/>
    </row>
    <row r="350" spans="1:2" x14ac:dyDescent="0.25">
      <c r="A350" s="25"/>
      <c r="B350" s="25"/>
    </row>
    <row r="351" spans="1:2" x14ac:dyDescent="0.25">
      <c r="A351" s="25"/>
      <c r="B351" s="25"/>
    </row>
    <row r="352" spans="1:2" x14ac:dyDescent="0.25">
      <c r="A352" s="25"/>
      <c r="B352" s="25"/>
    </row>
    <row r="353" spans="1:2" x14ac:dyDescent="0.25">
      <c r="A353" s="25"/>
      <c r="B353" s="25"/>
    </row>
    <row r="354" spans="1:2" x14ac:dyDescent="0.25">
      <c r="A354" s="25"/>
      <c r="B354" s="25"/>
    </row>
    <row r="355" spans="1:2" x14ac:dyDescent="0.25">
      <c r="A355" s="25"/>
      <c r="B355" s="25"/>
    </row>
    <row r="356" spans="1:2" x14ac:dyDescent="0.25">
      <c r="A356" s="25"/>
      <c r="B356" s="25"/>
    </row>
    <row r="357" spans="1:2" x14ac:dyDescent="0.25">
      <c r="A357" s="25"/>
      <c r="B357" s="25"/>
    </row>
    <row r="358" spans="1:2" x14ac:dyDescent="0.25">
      <c r="A358" s="25"/>
      <c r="B358" s="25"/>
    </row>
    <row r="359" spans="1:2" x14ac:dyDescent="0.25">
      <c r="A359" s="25"/>
      <c r="B359" s="25"/>
    </row>
    <row r="360" spans="1:2" x14ac:dyDescent="0.25">
      <c r="A360" s="25"/>
      <c r="B360" s="25"/>
    </row>
    <row r="361" spans="1:2" x14ac:dyDescent="0.25">
      <c r="A361" s="25"/>
      <c r="B361" s="25"/>
    </row>
    <row r="362" spans="1:2" x14ac:dyDescent="0.25">
      <c r="A362" s="25"/>
      <c r="B362" s="25"/>
    </row>
    <row r="363" spans="1:2" x14ac:dyDescent="0.25">
      <c r="A363" s="25"/>
      <c r="B363" s="25"/>
    </row>
    <row r="364" spans="1:2" x14ac:dyDescent="0.25">
      <c r="A364" s="25"/>
      <c r="B364" s="25"/>
    </row>
    <row r="365" spans="1:2" x14ac:dyDescent="0.25">
      <c r="A365" s="25"/>
      <c r="B365" s="25"/>
    </row>
    <row r="366" spans="1:2" x14ac:dyDescent="0.25">
      <c r="A366" s="25"/>
      <c r="B366" s="25"/>
    </row>
    <row r="367" spans="1:2" x14ac:dyDescent="0.25">
      <c r="A367" s="25"/>
      <c r="B367" s="25"/>
    </row>
    <row r="368" spans="1:2" x14ac:dyDescent="0.25">
      <c r="A368" s="25"/>
      <c r="B368" s="25"/>
    </row>
    <row r="369" spans="1:2" x14ac:dyDescent="0.25">
      <c r="A369" s="25"/>
      <c r="B369" s="25"/>
    </row>
    <row r="370" spans="1:2" x14ac:dyDescent="0.25">
      <c r="A370" s="25"/>
      <c r="B370" s="25"/>
    </row>
    <row r="371" spans="1:2" x14ac:dyDescent="0.25">
      <c r="A371" s="25"/>
      <c r="B371" s="25"/>
    </row>
    <row r="372" spans="1:2" x14ac:dyDescent="0.25">
      <c r="A372" s="25"/>
      <c r="B372" s="25"/>
    </row>
    <row r="373" spans="1:2" x14ac:dyDescent="0.25">
      <c r="A373" s="25"/>
      <c r="B373" s="25"/>
    </row>
    <row r="374" spans="1:2" x14ac:dyDescent="0.25">
      <c r="A374" s="25"/>
      <c r="B374" s="25"/>
    </row>
    <row r="375" spans="1:2" x14ac:dyDescent="0.25">
      <c r="A375" s="25"/>
      <c r="B375" s="25"/>
    </row>
    <row r="376" spans="1:2" x14ac:dyDescent="0.25">
      <c r="A376" s="25"/>
      <c r="B376" s="25"/>
    </row>
    <row r="377" spans="1:2" x14ac:dyDescent="0.25">
      <c r="A377" s="25"/>
      <c r="B377" s="25"/>
    </row>
    <row r="378" spans="1:2" x14ac:dyDescent="0.25">
      <c r="A378" s="25"/>
      <c r="B378" s="25"/>
    </row>
    <row r="379" spans="1:2" x14ac:dyDescent="0.25">
      <c r="A379" s="25"/>
      <c r="B379" s="25"/>
    </row>
    <row r="380" spans="1:2" x14ac:dyDescent="0.25">
      <c r="A380" s="25"/>
      <c r="B380" s="25"/>
    </row>
    <row r="381" spans="1:2" x14ac:dyDescent="0.25">
      <c r="A381" s="25"/>
      <c r="B381" s="25"/>
    </row>
    <row r="382" spans="1:2" x14ac:dyDescent="0.25">
      <c r="A382" s="25"/>
      <c r="B382" s="25"/>
    </row>
    <row r="383" spans="1:2" x14ac:dyDescent="0.25">
      <c r="A383" s="25"/>
      <c r="B383" s="25"/>
    </row>
    <row r="384" spans="1:2" x14ac:dyDescent="0.25">
      <c r="A384" s="25"/>
      <c r="B384" s="25"/>
    </row>
    <row r="385" spans="1:2" x14ac:dyDescent="0.25">
      <c r="A385" s="25"/>
      <c r="B385" s="25"/>
    </row>
    <row r="386" spans="1:2" x14ac:dyDescent="0.25">
      <c r="A386" s="25"/>
      <c r="B386" s="25"/>
    </row>
    <row r="387" spans="1:2" x14ac:dyDescent="0.25">
      <c r="A387" s="25"/>
      <c r="B387" s="25"/>
    </row>
    <row r="388" spans="1:2" x14ac:dyDescent="0.25">
      <c r="A388" s="25"/>
      <c r="B388" s="25"/>
    </row>
    <row r="389" spans="1:2" x14ac:dyDescent="0.25">
      <c r="A389" s="25"/>
      <c r="B389" s="25"/>
    </row>
    <row r="390" spans="1:2" x14ac:dyDescent="0.25">
      <c r="A390" s="25"/>
      <c r="B390" s="25"/>
    </row>
    <row r="391" spans="1:2" x14ac:dyDescent="0.25">
      <c r="A391" s="25"/>
      <c r="B391" s="25"/>
    </row>
    <row r="392" spans="1:2" x14ac:dyDescent="0.25">
      <c r="A392" s="25"/>
      <c r="B392" s="25"/>
    </row>
    <row r="393" spans="1:2" x14ac:dyDescent="0.25">
      <c r="A393" s="25"/>
      <c r="B393" s="25"/>
    </row>
    <row r="394" spans="1:2" x14ac:dyDescent="0.25">
      <c r="A394" s="25"/>
      <c r="B394" s="25"/>
    </row>
    <row r="395" spans="1:2" x14ac:dyDescent="0.25">
      <c r="A395" s="25"/>
      <c r="B395" s="25"/>
    </row>
    <row r="396" spans="1:2" x14ac:dyDescent="0.25">
      <c r="A396" s="25"/>
      <c r="B396" s="25"/>
    </row>
    <row r="397" spans="1:2" x14ac:dyDescent="0.25">
      <c r="A397" s="25"/>
      <c r="B397" s="25"/>
    </row>
    <row r="398" spans="1:2" x14ac:dyDescent="0.25">
      <c r="A398" s="25"/>
      <c r="B398" s="25"/>
    </row>
    <row r="399" spans="1:2" x14ac:dyDescent="0.25">
      <c r="A399" s="25"/>
      <c r="B399" s="25"/>
    </row>
    <row r="400" spans="1:2" x14ac:dyDescent="0.25">
      <c r="A400" s="25"/>
      <c r="B400" s="25"/>
    </row>
    <row r="401" spans="1:2" x14ac:dyDescent="0.25">
      <c r="A401" s="25"/>
      <c r="B401" s="25"/>
    </row>
    <row r="402" spans="1:2" x14ac:dyDescent="0.25">
      <c r="A402" s="25"/>
      <c r="B402" s="25"/>
    </row>
    <row r="403" spans="1:2" x14ac:dyDescent="0.25">
      <c r="A403" s="25"/>
      <c r="B403" s="25"/>
    </row>
    <row r="404" spans="1:2" x14ac:dyDescent="0.25">
      <c r="A404" s="25"/>
      <c r="B404" s="25"/>
    </row>
    <row r="405" spans="1:2" x14ac:dyDescent="0.25">
      <c r="A405" s="25"/>
      <c r="B405" s="25"/>
    </row>
    <row r="406" spans="1:2" x14ac:dyDescent="0.25">
      <c r="A406" s="25"/>
      <c r="B406" s="25"/>
    </row>
    <row r="407" spans="1:2" x14ac:dyDescent="0.25">
      <c r="A407" s="25"/>
      <c r="B407" s="25"/>
    </row>
    <row r="408" spans="1:2" x14ac:dyDescent="0.25">
      <c r="A408" s="25"/>
      <c r="B408" s="25"/>
    </row>
    <row r="409" spans="1:2" x14ac:dyDescent="0.25">
      <c r="A409" s="25"/>
      <c r="B409" s="25"/>
    </row>
    <row r="410" spans="1:2" x14ac:dyDescent="0.25">
      <c r="A410" s="25"/>
      <c r="B410" s="25"/>
    </row>
    <row r="411" spans="1:2" x14ac:dyDescent="0.25">
      <c r="A411" s="25"/>
      <c r="B411" s="25"/>
    </row>
    <row r="412" spans="1:2" x14ac:dyDescent="0.25">
      <c r="A412" s="25"/>
      <c r="B412" s="25"/>
    </row>
    <row r="413" spans="1:2" x14ac:dyDescent="0.25">
      <c r="A413" s="25"/>
      <c r="B413" s="25"/>
    </row>
    <row r="414" spans="1:2" x14ac:dyDescent="0.25">
      <c r="A414" s="25"/>
      <c r="B414" s="25"/>
    </row>
    <row r="415" spans="1:2" x14ac:dyDescent="0.25">
      <c r="A415" s="25"/>
      <c r="B415" s="25"/>
    </row>
    <row r="416" spans="1:2" x14ac:dyDescent="0.25">
      <c r="A416" s="25"/>
      <c r="B416" s="25"/>
    </row>
    <row r="417" spans="1:2" x14ac:dyDescent="0.25">
      <c r="A417" s="25"/>
      <c r="B417" s="25"/>
    </row>
    <row r="418" spans="1:2" x14ac:dyDescent="0.25">
      <c r="A418" s="25"/>
      <c r="B418" s="25"/>
    </row>
    <row r="419" spans="1:2" x14ac:dyDescent="0.25">
      <c r="A419" s="25"/>
      <c r="B419" s="25"/>
    </row>
    <row r="420" spans="1:2" x14ac:dyDescent="0.25">
      <c r="A420" s="25"/>
      <c r="B420" s="25"/>
    </row>
    <row r="421" spans="1:2" x14ac:dyDescent="0.25">
      <c r="A421" s="25"/>
      <c r="B421" s="25"/>
    </row>
    <row r="422" spans="1:2" x14ac:dyDescent="0.25">
      <c r="A422" s="25"/>
      <c r="B422" s="25"/>
    </row>
    <row r="423" spans="1:2" x14ac:dyDescent="0.25">
      <c r="A423" s="25"/>
      <c r="B423" s="25"/>
    </row>
    <row r="424" spans="1:2" x14ac:dyDescent="0.25">
      <c r="A424" s="25"/>
      <c r="B424" s="25"/>
    </row>
    <row r="425" spans="1:2" x14ac:dyDescent="0.25">
      <c r="A425" s="25"/>
      <c r="B425" s="25"/>
    </row>
    <row r="426" spans="1:2" x14ac:dyDescent="0.25">
      <c r="A426" s="25"/>
      <c r="B426" s="25"/>
    </row>
    <row r="427" spans="1:2" x14ac:dyDescent="0.25">
      <c r="A427" s="25"/>
      <c r="B427" s="25"/>
    </row>
    <row r="428" spans="1:2" x14ac:dyDescent="0.25">
      <c r="A428" s="25"/>
      <c r="B428" s="25"/>
    </row>
    <row r="429" spans="1:2" x14ac:dyDescent="0.25">
      <c r="A429" s="25"/>
      <c r="B429" s="25"/>
    </row>
    <row r="430" spans="1:2" x14ac:dyDescent="0.25">
      <c r="A430" s="25"/>
      <c r="B430" s="25"/>
    </row>
    <row r="431" spans="1:2" x14ac:dyDescent="0.25">
      <c r="A431" s="25"/>
      <c r="B431" s="25"/>
    </row>
    <row r="432" spans="1:2" x14ac:dyDescent="0.25">
      <c r="A432" s="25"/>
      <c r="B432" s="25"/>
    </row>
    <row r="433" spans="1:2" x14ac:dyDescent="0.25">
      <c r="A433" s="25"/>
      <c r="B433" s="25"/>
    </row>
    <row r="434" spans="1:2" x14ac:dyDescent="0.25">
      <c r="A434" s="25"/>
      <c r="B434" s="25"/>
    </row>
    <row r="435" spans="1:2" x14ac:dyDescent="0.25">
      <c r="A435" s="25"/>
      <c r="B435" s="25"/>
    </row>
    <row r="436" spans="1:2" x14ac:dyDescent="0.25">
      <c r="A436" s="25"/>
      <c r="B436" s="25"/>
    </row>
    <row r="437" spans="1:2" x14ac:dyDescent="0.25">
      <c r="A437" s="25"/>
      <c r="B437" s="25"/>
    </row>
    <row r="438" spans="1:2" x14ac:dyDescent="0.25">
      <c r="A438" s="25"/>
      <c r="B438" s="25"/>
    </row>
    <row r="439" spans="1:2" x14ac:dyDescent="0.25">
      <c r="A439" s="25"/>
      <c r="B439" s="25"/>
    </row>
    <row r="440" spans="1:2" x14ac:dyDescent="0.25">
      <c r="A440" s="25"/>
      <c r="B440" s="25"/>
    </row>
    <row r="441" spans="1:2" x14ac:dyDescent="0.25">
      <c r="A441" s="25"/>
      <c r="B441" s="25"/>
    </row>
    <row r="442" spans="1:2" x14ac:dyDescent="0.25">
      <c r="A442" s="25"/>
      <c r="B442" s="25"/>
    </row>
    <row r="443" spans="1:2" x14ac:dyDescent="0.25">
      <c r="A443" s="25"/>
      <c r="B443" s="25"/>
    </row>
    <row r="444" spans="1:2" x14ac:dyDescent="0.25">
      <c r="A444" s="25"/>
      <c r="B444" s="25"/>
    </row>
    <row r="445" spans="1:2" x14ac:dyDescent="0.25">
      <c r="A445" s="25"/>
      <c r="B445" s="25"/>
    </row>
    <row r="446" spans="1:2" x14ac:dyDescent="0.25">
      <c r="A446" s="25"/>
      <c r="B446" s="25"/>
    </row>
    <row r="447" spans="1:2" x14ac:dyDescent="0.25">
      <c r="A447" s="25"/>
      <c r="B447" s="25"/>
    </row>
    <row r="448" spans="1:2" x14ac:dyDescent="0.25">
      <c r="A448" s="25"/>
      <c r="B448" s="25"/>
    </row>
    <row r="449" spans="1:2" x14ac:dyDescent="0.25">
      <c r="A449" s="25"/>
      <c r="B449" s="25"/>
    </row>
    <row r="450" spans="1:2" x14ac:dyDescent="0.25">
      <c r="A450" s="25"/>
      <c r="B450" s="25"/>
    </row>
    <row r="451" spans="1:2" x14ac:dyDescent="0.25">
      <c r="A451" s="25"/>
      <c r="B451" s="25"/>
    </row>
    <row r="452" spans="1:2" x14ac:dyDescent="0.25">
      <c r="A452" s="25"/>
      <c r="B452" s="25"/>
    </row>
    <row r="453" spans="1:2" x14ac:dyDescent="0.25">
      <c r="A453" s="25"/>
      <c r="B453" s="25"/>
    </row>
    <row r="454" spans="1:2" x14ac:dyDescent="0.25">
      <c r="A454" s="25"/>
      <c r="B454" s="25"/>
    </row>
    <row r="455" spans="1:2" x14ac:dyDescent="0.25">
      <c r="A455" s="25"/>
      <c r="B455" s="25"/>
    </row>
    <row r="456" spans="1:2" x14ac:dyDescent="0.25">
      <c r="A456" s="25"/>
      <c r="B456" s="25"/>
    </row>
    <row r="457" spans="1:2" x14ac:dyDescent="0.25">
      <c r="A457" s="25"/>
      <c r="B457" s="25"/>
    </row>
    <row r="458" spans="1:2" x14ac:dyDescent="0.25">
      <c r="A458" s="25"/>
      <c r="B458" s="25"/>
    </row>
    <row r="459" spans="1:2" x14ac:dyDescent="0.25">
      <c r="A459" s="25"/>
      <c r="B459" s="25"/>
    </row>
    <row r="460" spans="1:2" x14ac:dyDescent="0.25">
      <c r="A460" s="25"/>
      <c r="B460" s="25"/>
    </row>
    <row r="461" spans="1:2" x14ac:dyDescent="0.25">
      <c r="A461" s="25"/>
      <c r="B461" s="25"/>
    </row>
    <row r="462" spans="1:2" x14ac:dyDescent="0.25">
      <c r="A462" s="25"/>
      <c r="B462" s="25"/>
    </row>
    <row r="463" spans="1:2" x14ac:dyDescent="0.25">
      <c r="A463" s="25"/>
      <c r="B463" s="25"/>
    </row>
    <row r="464" spans="1:2" x14ac:dyDescent="0.25">
      <c r="A464" s="25"/>
      <c r="B464" s="25"/>
    </row>
    <row r="465" spans="1:2" x14ac:dyDescent="0.25">
      <c r="A465" s="25"/>
      <c r="B465" s="25"/>
    </row>
    <row r="466" spans="1:2" x14ac:dyDescent="0.25">
      <c r="A466" s="25"/>
      <c r="B466" s="25"/>
    </row>
    <row r="467" spans="1:2" x14ac:dyDescent="0.25">
      <c r="A467" s="25"/>
      <c r="B467" s="25"/>
    </row>
    <row r="468" spans="1:2" x14ac:dyDescent="0.25">
      <c r="A468" s="25"/>
      <c r="B468" s="25"/>
    </row>
    <row r="469" spans="1:2" x14ac:dyDescent="0.25">
      <c r="A469" s="25"/>
      <c r="B469" s="25"/>
    </row>
    <row r="470" spans="1:2" x14ac:dyDescent="0.25">
      <c r="A470" s="25"/>
      <c r="B470" s="25"/>
    </row>
    <row r="471" spans="1:2" x14ac:dyDescent="0.25">
      <c r="A471" s="25"/>
      <c r="B471" s="25"/>
    </row>
    <row r="472" spans="1:2" x14ac:dyDescent="0.25">
      <c r="A472" s="25"/>
      <c r="B472" s="25"/>
    </row>
    <row r="473" spans="1:2" x14ac:dyDescent="0.25">
      <c r="A473" s="25"/>
      <c r="B473" s="25"/>
    </row>
    <row r="474" spans="1:2" x14ac:dyDescent="0.25">
      <c r="A474" s="25"/>
      <c r="B474" s="25"/>
    </row>
    <row r="475" spans="1:2" x14ac:dyDescent="0.25">
      <c r="A475" s="25"/>
      <c r="B475" s="25"/>
    </row>
    <row r="476" spans="1:2" x14ac:dyDescent="0.25">
      <c r="A476" s="25"/>
      <c r="B476" s="25"/>
    </row>
    <row r="477" spans="1:2" x14ac:dyDescent="0.25">
      <c r="A477" s="25"/>
      <c r="B477" s="25"/>
    </row>
    <row r="478" spans="1:2" x14ac:dyDescent="0.25">
      <c r="A478" s="25"/>
      <c r="B478" s="25"/>
    </row>
    <row r="479" spans="1:2" x14ac:dyDescent="0.25">
      <c r="A479" s="25"/>
      <c r="B479" s="25"/>
    </row>
    <row r="480" spans="1:2" x14ac:dyDescent="0.25">
      <c r="A480" s="25"/>
      <c r="B480" s="25"/>
    </row>
    <row r="481" spans="1:2" x14ac:dyDescent="0.25">
      <c r="A481" s="25"/>
      <c r="B481" s="25"/>
    </row>
    <row r="482" spans="1:2" x14ac:dyDescent="0.25">
      <c r="A482" s="25"/>
      <c r="B482" s="25"/>
    </row>
    <row r="483" spans="1:2" x14ac:dyDescent="0.25">
      <c r="A483" s="25"/>
      <c r="B483" s="25"/>
    </row>
    <row r="484" spans="1:2" x14ac:dyDescent="0.25">
      <c r="A484" s="25"/>
      <c r="B484" s="25"/>
    </row>
    <row r="485" spans="1:2" x14ac:dyDescent="0.25">
      <c r="A485" s="25"/>
      <c r="B485" s="25"/>
    </row>
    <row r="486" spans="1:2" x14ac:dyDescent="0.25">
      <c r="A486" s="25"/>
      <c r="B486" s="25"/>
    </row>
    <row r="487" spans="1:2" x14ac:dyDescent="0.25">
      <c r="A487" s="25"/>
      <c r="B487" s="25"/>
    </row>
    <row r="488" spans="1:2" x14ac:dyDescent="0.25">
      <c r="A488" s="25"/>
      <c r="B488" s="25"/>
    </row>
    <row r="489" spans="1:2" x14ac:dyDescent="0.25">
      <c r="A489" s="25"/>
      <c r="B489" s="25"/>
    </row>
    <row r="490" spans="1:2" x14ac:dyDescent="0.25">
      <c r="A490" s="25"/>
      <c r="B490" s="25"/>
    </row>
    <row r="491" spans="1:2" x14ac:dyDescent="0.25">
      <c r="A491" s="25"/>
      <c r="B491" s="25"/>
    </row>
    <row r="492" spans="1:2" x14ac:dyDescent="0.25">
      <c r="A492" s="25"/>
      <c r="B492" s="25"/>
    </row>
    <row r="493" spans="1:2" x14ac:dyDescent="0.25">
      <c r="A493" s="25"/>
      <c r="B493" s="25"/>
    </row>
    <row r="494" spans="1:2" x14ac:dyDescent="0.25">
      <c r="A494" s="25"/>
      <c r="B494" s="25"/>
    </row>
    <row r="495" spans="1:2" x14ac:dyDescent="0.25">
      <c r="A495" s="25"/>
      <c r="B495" s="25"/>
    </row>
    <row r="496" spans="1:2" x14ac:dyDescent="0.25">
      <c r="A496" s="25"/>
      <c r="B496" s="25"/>
    </row>
    <row r="497" spans="1:2" x14ac:dyDescent="0.25">
      <c r="A497" s="25"/>
      <c r="B497" s="25"/>
    </row>
    <row r="498" spans="1:2" x14ac:dyDescent="0.25">
      <c r="A498" s="25"/>
      <c r="B498" s="25"/>
    </row>
    <row r="499" spans="1:2" x14ac:dyDescent="0.25">
      <c r="A499" s="25"/>
      <c r="B499" s="25"/>
    </row>
    <row r="500" spans="1:2" x14ac:dyDescent="0.25">
      <c r="A500" s="25"/>
      <c r="B500" s="25"/>
    </row>
    <row r="501" spans="1:2" x14ac:dyDescent="0.25">
      <c r="A501" s="25"/>
      <c r="B501" s="25"/>
    </row>
    <row r="502" spans="1:2" x14ac:dyDescent="0.25">
      <c r="A502" s="25"/>
      <c r="B502" s="25"/>
    </row>
    <row r="503" spans="1:2" x14ac:dyDescent="0.25">
      <c r="A503" s="25"/>
      <c r="B503" s="25"/>
    </row>
    <row r="504" spans="1:2" x14ac:dyDescent="0.25">
      <c r="A504" s="25"/>
      <c r="B504" s="25"/>
    </row>
    <row r="505" spans="1:2" x14ac:dyDescent="0.25">
      <c r="A505" s="25"/>
      <c r="B505" s="25"/>
    </row>
    <row r="506" spans="1:2" x14ac:dyDescent="0.25">
      <c r="A506" s="25"/>
      <c r="B506" s="25"/>
    </row>
    <row r="507" spans="1:2" x14ac:dyDescent="0.25">
      <c r="A507" s="25"/>
      <c r="B507" s="25"/>
    </row>
  </sheetData>
  <mergeCells count="44">
    <mergeCell ref="C39:J39"/>
    <mergeCell ref="C37:J37"/>
    <mergeCell ref="C40:J40"/>
    <mergeCell ref="C31:J31"/>
    <mergeCell ref="C36:J36"/>
    <mergeCell ref="C32:J32"/>
    <mergeCell ref="C44:J44"/>
    <mergeCell ref="C14:J14"/>
    <mergeCell ref="C9:J9"/>
    <mergeCell ref="C10:J10"/>
    <mergeCell ref="C11:J11"/>
    <mergeCell ref="C22:I22"/>
    <mergeCell ref="C26:I26"/>
    <mergeCell ref="C33:I33"/>
    <mergeCell ref="C41:I41"/>
    <mergeCell ref="C25:J25"/>
    <mergeCell ref="C30:J30"/>
    <mergeCell ref="C35:J35"/>
    <mergeCell ref="C34:J34"/>
    <mergeCell ref="C38:J38"/>
    <mergeCell ref="C43:J43"/>
    <mergeCell ref="C42:J42"/>
    <mergeCell ref="C1:J1"/>
    <mergeCell ref="C17:J17"/>
    <mergeCell ref="C21:J21"/>
    <mergeCell ref="C20:J20"/>
    <mergeCell ref="C2:J2"/>
    <mergeCell ref="C3:J3"/>
    <mergeCell ref="C4:J4"/>
    <mergeCell ref="C7:I7"/>
    <mergeCell ref="C6:J6"/>
    <mergeCell ref="C13:J13"/>
    <mergeCell ref="C19:J19"/>
    <mergeCell ref="C28:J28"/>
    <mergeCell ref="C29:J29"/>
    <mergeCell ref="C5:J5"/>
    <mergeCell ref="C18:J18"/>
    <mergeCell ref="C16:J16"/>
    <mergeCell ref="C8:J8"/>
    <mergeCell ref="C12:J12"/>
    <mergeCell ref="C15:J15"/>
    <mergeCell ref="C27:J27"/>
    <mergeCell ref="C23:J23"/>
    <mergeCell ref="C24:J24"/>
  </mergeCells>
  <printOptions gridLines="1"/>
  <pageMargins left="0.31496062992125984" right="0.31496062992125984" top="0.35433070866141736" bottom="0.35433070866141736" header="0.31496062992125984" footer="0.31496062992125984"/>
  <pageSetup paperSize="9" scale="47" fitToHeight="0"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30C8D18A87C8409DBABB290CF8FCE7" ma:contentTypeVersion="14" ma:contentTypeDescription="Create a new document." ma:contentTypeScope="" ma:versionID="2d03bcbf658024e84fdea27532eac972">
  <xsd:schema xmlns:xsd="http://www.w3.org/2001/XMLSchema" xmlns:xs="http://www.w3.org/2001/XMLSchema" xmlns:p="http://schemas.microsoft.com/office/2006/metadata/properties" xmlns:ns2="82023d48-52ea-4da2-918a-d44bd206229d" xmlns:ns3="482d5f2d-15d5-429a-8199-a882a9721b3c" targetNamespace="http://schemas.microsoft.com/office/2006/metadata/properties" ma:root="true" ma:fieldsID="afc9fe8cbb304308c526865cbed8a7b8" ns2:_="" ns3:_="">
    <xsd:import namespace="82023d48-52ea-4da2-918a-d44bd206229d"/>
    <xsd:import namespace="482d5f2d-15d5-429a-8199-a882a9721b3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023d48-52ea-4da2-918a-d44bd20622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b0ea3b2-2918-4489-9697-3a85c3084a7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2d5f2d-15d5-429a-8199-a882a9721b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f9d5b2-b0e0-4e09-a2ce-e5e32e942a4a}" ma:internalName="TaxCatchAll" ma:showField="CatchAllData" ma:web="482d5f2d-15d5-429a-8199-a882a9721b3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82d5f2d-15d5-429a-8199-a882a9721b3c" xsi:nil="true"/>
    <lcf76f155ced4ddcb4097134ff3c332f xmlns="82023d48-52ea-4da2-918a-d44bd206229d">
      <Terms xmlns="http://schemas.microsoft.com/office/infopath/2007/PartnerControls"/>
    </lcf76f155ced4ddcb4097134ff3c332f>
    <SharedWithUsers xmlns="482d5f2d-15d5-429a-8199-a882a9721b3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A0D037-AC55-4B43-B94D-C92B37C99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023d48-52ea-4da2-918a-d44bd206229d"/>
    <ds:schemaRef ds:uri="482d5f2d-15d5-429a-8199-a882a9721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DF0CF4-537C-43FB-BBC6-830CA2194316}">
  <ds:schemaRefs>
    <ds:schemaRef ds:uri="http://schemas.microsoft.com/office/2006/metadata/properties"/>
    <ds:schemaRef ds:uri="http://schemas.microsoft.com/office/infopath/2007/PartnerControls"/>
    <ds:schemaRef ds:uri="482d5f2d-15d5-429a-8199-a882a9721b3c"/>
    <ds:schemaRef ds:uri="82023d48-52ea-4da2-918a-d44bd206229d"/>
  </ds:schemaRefs>
</ds:datastoreItem>
</file>

<file path=customXml/itemProps3.xml><?xml version="1.0" encoding="utf-8"?>
<ds:datastoreItem xmlns:ds="http://schemas.openxmlformats.org/officeDocument/2006/customXml" ds:itemID="{ED86B00B-779B-4888-B879-3628569524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Targeted Call 1 outcome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Angeline Drennan</dc:creator>
  <cp:lastModifiedBy>Christine Rossi</cp:lastModifiedBy>
  <cp:lastPrinted>2025-11-17T13:57:09Z</cp:lastPrinted>
  <dcterms:created xsi:type="dcterms:W3CDTF">2015-06-05T18:17:20Z</dcterms:created>
  <dcterms:modified xsi:type="dcterms:W3CDTF">2025-11-26T16:44:40Z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0x0101002330C8D18A87C8409DBABB290CF8FCE7</vt:lpwstr>
  </property>
  <property fmtid="{D5CDD505-2E9C-101B-9397-08002B2CF9AE}" pid="3" name="MediaServiceImageTags">
    <vt:lpwstr/>
  </property>
</Properties>
</file>